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ma623\Downloads\"/>
    </mc:Choice>
  </mc:AlternateContent>
  <xr:revisionPtr revIDLastSave="0" documentId="13_ncr:1_{086037DD-5BA1-40C3-869D-DAB3C9ECD140}" xr6:coauthVersionLast="47" xr6:coauthVersionMax="47" xr10:uidLastSave="{00000000-0000-0000-0000-000000000000}"/>
  <bookViews>
    <workbookView xWindow="28680" yWindow="-120" windowWidth="29040" windowHeight="17520" tabRatio="991" activeTab="2" xr2:uid="{00000000-000D-0000-FFFF-FFFF00000000}"/>
  </bookViews>
  <sheets>
    <sheet name="Prévisionnel FF 2025 revu 2026" sheetId="7" r:id="rId1"/>
    <sheet name="Prévisionnel ASC2025 revu 2026 " sheetId="9" r:id="rId2"/>
    <sheet name="Prévisionnel ASC2026 projet" sheetId="10" r:id="rId3"/>
    <sheet name="Prévisionnel FF 2026 projet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1" l="1"/>
  <c r="C37" i="11"/>
  <c r="C28" i="11"/>
  <c r="C24" i="11"/>
  <c r="C19" i="11"/>
  <c r="G15" i="11"/>
  <c r="C15" i="11"/>
  <c r="G8" i="11"/>
  <c r="C8" i="11"/>
  <c r="C30" i="10"/>
  <c r="G21" i="10"/>
  <c r="C21" i="10"/>
  <c r="G16" i="10"/>
  <c r="G8" i="10"/>
  <c r="H15" i="9"/>
  <c r="H37" i="9"/>
  <c r="H20" i="9"/>
  <c r="H8" i="9"/>
  <c r="D29" i="9"/>
  <c r="D20" i="9"/>
  <c r="D37" i="9" s="1"/>
  <c r="H45" i="7"/>
  <c r="H8" i="7"/>
  <c r="H15" i="7"/>
  <c r="D37" i="7"/>
  <c r="D24" i="7"/>
  <c r="D28" i="7"/>
  <c r="G20" i="9"/>
  <c r="G15" i="9"/>
  <c r="G8" i="9"/>
  <c r="G37" i="9" s="1"/>
  <c r="C29" i="9"/>
  <c r="C20" i="9"/>
  <c r="G15" i="7"/>
  <c r="G8" i="7"/>
  <c r="G45" i="7" s="1"/>
  <c r="C37" i="7"/>
  <c r="C28" i="7"/>
  <c r="C24" i="7"/>
  <c r="C19" i="7"/>
  <c r="C15" i="7"/>
  <c r="C8" i="7"/>
  <c r="C37" i="9"/>
  <c r="H45" i="11" l="1"/>
  <c r="G45" i="11"/>
  <c r="C45" i="11"/>
  <c r="C38" i="10"/>
  <c r="G38" i="10"/>
  <c r="D45" i="7"/>
  <c r="C45" i="7"/>
</calcChain>
</file>

<file path=xl/sharedStrings.xml><?xml version="1.0" encoding="utf-8"?>
<sst xmlns="http://schemas.openxmlformats.org/spreadsheetml/2006/main" count="219" uniqueCount="89">
  <si>
    <t>PREVISIONNEL 2025 FF</t>
  </si>
  <si>
    <t>Charges</t>
  </si>
  <si>
    <t>Produits</t>
  </si>
  <si>
    <t>Fonctionnement Arras</t>
  </si>
  <si>
    <t>Dotations</t>
  </si>
  <si>
    <t>Eau, Edf, Téléphone, Impôts, travaux…</t>
  </si>
  <si>
    <t>Dotation fonctionnement</t>
  </si>
  <si>
    <t>sous-total</t>
  </si>
  <si>
    <t>Produits exceptionnels</t>
  </si>
  <si>
    <t>Autres services extérieurs</t>
  </si>
  <si>
    <t>Expert Comptable</t>
  </si>
  <si>
    <t xml:space="preserve">Pris dans l'excédent </t>
  </si>
  <si>
    <t>Assurance</t>
  </si>
  <si>
    <t>Prof Express (partie FF)</t>
  </si>
  <si>
    <t>Wengel (partie FF)</t>
  </si>
  <si>
    <t>IREO</t>
  </si>
  <si>
    <t>Formations</t>
  </si>
  <si>
    <t>Bibiothèque</t>
  </si>
  <si>
    <t>Divers ( logiciel,maintenance )</t>
  </si>
  <si>
    <t>Stella et Antibes</t>
  </si>
  <si>
    <t>Divers</t>
  </si>
  <si>
    <t>Frais bancaires</t>
  </si>
  <si>
    <t>Fournitures de bureau</t>
  </si>
  <si>
    <t>Frais de déplacement (y compris form)</t>
  </si>
  <si>
    <t>TOTAUX</t>
  </si>
  <si>
    <t>Prévu</t>
  </si>
  <si>
    <t>Réel</t>
  </si>
  <si>
    <t>Commentaire</t>
  </si>
  <si>
    <t>ok</t>
  </si>
  <si>
    <t>PREVISIONNEL 2025 ASC</t>
  </si>
  <si>
    <t>Achats œuvres sociales</t>
  </si>
  <si>
    <t>Chèques vacances</t>
  </si>
  <si>
    <t>Dotation Œuvres</t>
  </si>
  <si>
    <t>Achats cartes rentrée scolaire</t>
  </si>
  <si>
    <t>Noël</t>
  </si>
  <si>
    <t>Voyages et sorties</t>
  </si>
  <si>
    <t>Mainsquare, festival côte d'opale</t>
  </si>
  <si>
    <t>Remboursement chèques déj</t>
  </si>
  <si>
    <t>RC LENS</t>
  </si>
  <si>
    <t>surplus à affecter</t>
  </si>
  <si>
    <t>Intérêts  bancaires</t>
  </si>
  <si>
    <t>Avance sur disney pour 2026</t>
  </si>
  <si>
    <t>Interets Prêt</t>
  </si>
  <si>
    <t>Divers ( naissance , piscine )</t>
  </si>
  <si>
    <t>Retraités</t>
  </si>
  <si>
    <t>Subvention</t>
  </si>
  <si>
    <t>Prof Express (partie ASC)</t>
  </si>
  <si>
    <t>Locations</t>
  </si>
  <si>
    <t>Wengel (partie ASC)</t>
  </si>
  <si>
    <t>Stella</t>
  </si>
  <si>
    <t>Antibes</t>
  </si>
  <si>
    <t>Achat livres Arras</t>
  </si>
  <si>
    <t>Achat livres Calais</t>
  </si>
  <si>
    <t>Report réserves ASC 2024</t>
  </si>
  <si>
    <t>car demande d'un syndicat 2024</t>
  </si>
  <si>
    <t>4 demandes sur l'année</t>
  </si>
  <si>
    <t>10% de +</t>
  </si>
  <si>
    <t>pas eu besoin</t>
  </si>
  <si>
    <t>pas de travaux donc moins important</t>
  </si>
  <si>
    <t>un peu +</t>
  </si>
  <si>
    <t>bcp + de prets d'honneur en proportion</t>
  </si>
  <si>
    <t>bcp de cadeaux naissance achetés avec cartes</t>
  </si>
  <si>
    <t>avance sur 2026</t>
  </si>
  <si>
    <t>pas d'affectation decidée</t>
  </si>
  <si>
    <t>20000€ de + décidé pour majo 20€</t>
  </si>
  <si>
    <t>moins retraités et choco et champ pris sur les cadeaux</t>
  </si>
  <si>
    <t>finalement seulement 1000e de plus malgré CDD</t>
  </si>
  <si>
    <t>bcp + que prévu suite à classif et + cdd</t>
  </si>
  <si>
    <t>Pas besoin</t>
  </si>
  <si>
    <t>Grosse différence</t>
  </si>
  <si>
    <t>différence logique surplus + disney 2026</t>
  </si>
  <si>
    <t>ok - commande complémentaire 5000€ après estimation</t>
  </si>
  <si>
    <t>surplus et disney = 50000 et 20000€ noel en + sinon ok</t>
  </si>
  <si>
    <t>estimation par la CAF sur budget previ caf</t>
  </si>
  <si>
    <t>difficile de l'estimer</t>
  </si>
  <si>
    <t>Report surplus 2025</t>
  </si>
  <si>
    <t>difficile à estimer</t>
  </si>
  <si>
    <t>connu</t>
  </si>
  <si>
    <t>montant connu commande passée le 13/05</t>
  </si>
  <si>
    <t>Mise en place d'un pack loisirs sport</t>
  </si>
  <si>
    <t>estimation</t>
  </si>
  <si>
    <t xml:space="preserve">compte tenu disney 2026 : 30 000€ </t>
  </si>
  <si>
    <t>Marge projet eventuel d'ici fin année</t>
  </si>
  <si>
    <t>Marge à voir</t>
  </si>
  <si>
    <t>Si agents 200€ et enfant 50€ (possible sur 2 ans)</t>
  </si>
  <si>
    <t>50€ / famille par an (possible sur 2 ans en test)</t>
  </si>
  <si>
    <t>PREVISIONNEL 2026 ASC mode projet</t>
  </si>
  <si>
    <t>PREVISIONNEL 2026 FF projet</t>
  </si>
  <si>
    <t>partons d'une base d'étalement sur 3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</si>
</sst>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3" fontId="0" fillId="0" borderId="0" xfId="0" applyNumberFormat="1"/>
    <xf numFmtId="3" fontId="1" fillId="0" borderId="2" xfId="0" applyNumberFormat="1" applyFont="1" applyBorder="1"/>
    <xf numFmtId="3" fontId="1" fillId="0" borderId="3" xfId="0" applyNumberFormat="1" applyFont="1" applyBorder="1"/>
    <xf numFmtId="3" fontId="0" fillId="0" borderId="3" xfId="0" applyNumberFormat="1" applyBorder="1"/>
    <xf numFmtId="3" fontId="1" fillId="0" borderId="3" xfId="0" applyNumberFormat="1" applyFont="1" applyBorder="1" applyAlignment="1">
      <alignment horizontal="center"/>
    </xf>
    <xf numFmtId="3" fontId="1" fillId="2" borderId="4" xfId="0" applyNumberFormat="1" applyFont="1" applyFill="1" applyBorder="1"/>
    <xf numFmtId="3" fontId="0" fillId="2" borderId="5" xfId="0" applyNumberFormat="1" applyFill="1" applyBorder="1"/>
    <xf numFmtId="0" fontId="0" fillId="2" borderId="5" xfId="0" applyFill="1" applyBorder="1"/>
    <xf numFmtId="0" fontId="0" fillId="3" borderId="0" xfId="0" applyFill="1"/>
    <xf numFmtId="0" fontId="0" fillId="0" borderId="6" xfId="0" applyBorder="1"/>
    <xf numFmtId="17" fontId="0" fillId="0" borderId="0" xfId="0" applyNumberFormat="1"/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1" fillId="0" borderId="1" xfId="0" applyNumberFormat="1" applyFont="1" applyBorder="1"/>
    <xf numFmtId="3" fontId="1" fillId="0" borderId="0" xfId="0" applyNumberFormat="1" applyFont="1" applyAlignment="1">
      <alignment horizontal="center"/>
    </xf>
    <xf numFmtId="3" fontId="0" fillId="2" borderId="7" xfId="0" applyNumberFormat="1" applyFill="1" applyBorder="1"/>
    <xf numFmtId="0" fontId="0" fillId="2" borderId="0" xfId="0" applyFill="1"/>
    <xf numFmtId="3" fontId="1" fillId="0" borderId="0" xfId="0" applyNumberFormat="1" applyFont="1"/>
    <xf numFmtId="3" fontId="1" fillId="2" borderId="7" xfId="0" applyNumberFormat="1" applyFont="1" applyFill="1" applyBorder="1"/>
    <xf numFmtId="3" fontId="0" fillId="0" borderId="1" xfId="0" applyNumberFormat="1" applyBorder="1" applyAlignment="1">
      <alignment wrapText="1"/>
    </xf>
    <xf numFmtId="3" fontId="2" fillId="0" borderId="1" xfId="0" applyNumberFormat="1" applyFont="1" applyBorder="1"/>
    <xf numFmtId="0" fontId="2" fillId="0" borderId="1" xfId="0" applyFont="1" applyBorder="1"/>
    <xf numFmtId="3" fontId="0" fillId="0" borderId="8" xfId="0" applyNumberFormat="1" applyBorder="1"/>
    <xf numFmtId="3" fontId="0" fillId="0" borderId="10" xfId="0" applyNumberFormat="1" applyBorder="1"/>
    <xf numFmtId="0" fontId="0" fillId="0" borderId="10" xfId="0" applyBorder="1"/>
    <xf numFmtId="3" fontId="1" fillId="0" borderId="10" xfId="0" applyNumberFormat="1" applyFont="1" applyBorder="1" applyAlignment="1">
      <alignment horizontal="center"/>
    </xf>
    <xf numFmtId="3" fontId="1" fillId="0" borderId="10" xfId="0" applyNumberFormat="1" applyFont="1" applyBorder="1"/>
    <xf numFmtId="3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1087-7EA9-42D1-BCDB-BC5855409AE2}">
  <sheetPr>
    <pageSetUpPr fitToPage="1"/>
  </sheetPr>
  <dimension ref="B1:N45"/>
  <sheetViews>
    <sheetView zoomScaleNormal="100" workbookViewId="0">
      <selection activeCell="F18" sqref="F18"/>
    </sheetView>
  </sheetViews>
  <sheetFormatPr baseColWidth="10" defaultColWidth="9.140625" defaultRowHeight="15" x14ac:dyDescent="0.25"/>
  <cols>
    <col min="1" max="1" width="4.28515625" customWidth="1"/>
    <col min="2" max="2" width="35.5703125" bestFit="1" customWidth="1"/>
    <col min="3" max="3" width="10" customWidth="1"/>
    <col min="4" max="4" width="11.7109375" customWidth="1"/>
    <col min="5" max="5" width="34.140625" bestFit="1" customWidth="1"/>
    <col min="6" max="6" width="27.42578125" bestFit="1" customWidth="1"/>
    <col min="7" max="7" width="12" customWidth="1"/>
    <col min="8" max="8" width="11.42578125" customWidth="1"/>
    <col min="9" max="9" width="13.140625" bestFit="1" customWidth="1"/>
    <col min="10" max="10" width="8.85546875" customWidth="1"/>
  </cols>
  <sheetData>
    <row r="1" spans="2:12" x14ac:dyDescent="0.25">
      <c r="B1" s="34" t="s">
        <v>0</v>
      </c>
      <c r="C1" s="34"/>
      <c r="D1" s="34"/>
      <c r="E1" s="34"/>
      <c r="F1" s="34"/>
      <c r="G1" s="34"/>
      <c r="H1" s="34"/>
      <c r="I1" s="34"/>
      <c r="J1" s="12"/>
    </row>
    <row r="2" spans="2:12" x14ac:dyDescent="0.25">
      <c r="B2" s="1"/>
      <c r="C2" s="1"/>
      <c r="D2" s="1"/>
      <c r="E2" s="1"/>
      <c r="F2" s="1"/>
      <c r="G2" s="1"/>
      <c r="H2" s="1"/>
    </row>
    <row r="3" spans="2:12" ht="13.9" customHeight="1" x14ac:dyDescent="0.25">
      <c r="B3" s="35" t="s">
        <v>1</v>
      </c>
      <c r="C3" s="35"/>
      <c r="D3" s="35"/>
      <c r="E3" s="13"/>
      <c r="F3" s="35" t="s">
        <v>2</v>
      </c>
      <c r="G3" s="35"/>
      <c r="H3" s="35"/>
      <c r="I3" s="35"/>
      <c r="J3" s="18"/>
    </row>
    <row r="4" spans="2:12" ht="13.9" customHeight="1" x14ac:dyDescent="0.25">
      <c r="B4" s="26"/>
      <c r="C4" s="14" t="s">
        <v>25</v>
      </c>
      <c r="D4" s="14" t="s">
        <v>26</v>
      </c>
      <c r="E4" s="14" t="s">
        <v>27</v>
      </c>
      <c r="F4" s="5"/>
      <c r="G4" s="14" t="s">
        <v>25</v>
      </c>
      <c r="H4" s="14" t="s">
        <v>26</v>
      </c>
      <c r="I4" s="14" t="s">
        <v>27</v>
      </c>
      <c r="J4" s="12"/>
    </row>
    <row r="5" spans="2:12" x14ac:dyDescent="0.25">
      <c r="B5" s="27" t="s">
        <v>3</v>
      </c>
      <c r="C5" s="16"/>
      <c r="D5" s="16"/>
      <c r="E5" s="16"/>
      <c r="F5" s="3" t="s">
        <v>4</v>
      </c>
      <c r="G5" s="16"/>
      <c r="H5" s="16"/>
      <c r="I5" s="15"/>
    </row>
    <row r="6" spans="2:12" x14ac:dyDescent="0.25">
      <c r="B6" s="27" t="s">
        <v>5</v>
      </c>
      <c r="C6" s="16">
        <v>10000</v>
      </c>
      <c r="D6" s="16">
        <v>7083.37</v>
      </c>
      <c r="E6" s="16" t="s">
        <v>58</v>
      </c>
      <c r="F6" s="4"/>
      <c r="G6" s="16"/>
      <c r="H6" s="16"/>
      <c r="I6" s="15"/>
    </row>
    <row r="7" spans="2:12" x14ac:dyDescent="0.25">
      <c r="B7" s="27"/>
      <c r="C7" s="16"/>
      <c r="D7" s="16"/>
      <c r="E7" s="16"/>
      <c r="F7" s="4" t="s">
        <v>6</v>
      </c>
      <c r="G7" s="16">
        <v>57500</v>
      </c>
      <c r="H7" s="16">
        <v>63120.639999999999</v>
      </c>
      <c r="I7" s="15" t="s">
        <v>56</v>
      </c>
    </row>
    <row r="8" spans="2:12" x14ac:dyDescent="0.25">
      <c r="B8" s="27" t="s">
        <v>7</v>
      </c>
      <c r="C8" s="24">
        <f>SUM(C6:C7)</f>
        <v>10000</v>
      </c>
      <c r="D8" s="24">
        <v>7083</v>
      </c>
      <c r="E8" s="16" t="s">
        <v>28</v>
      </c>
      <c r="F8" s="5" t="s">
        <v>7</v>
      </c>
      <c r="G8" s="17">
        <f>SUM(G6:G7)</f>
        <v>57500</v>
      </c>
      <c r="H8" s="17">
        <f>H7</f>
        <v>63120.639999999999</v>
      </c>
      <c r="I8" s="15"/>
    </row>
    <row r="9" spans="2:12" x14ac:dyDescent="0.25">
      <c r="B9" s="27"/>
      <c r="C9" s="16"/>
      <c r="D9" s="16"/>
      <c r="E9" s="16"/>
      <c r="F9" s="3" t="s">
        <v>8</v>
      </c>
      <c r="G9" s="16"/>
      <c r="H9" s="16"/>
      <c r="I9" s="15"/>
    </row>
    <row r="10" spans="2:12" x14ac:dyDescent="0.25">
      <c r="B10" s="27" t="s">
        <v>9</v>
      </c>
      <c r="C10" s="16"/>
      <c r="D10" s="16"/>
      <c r="E10" s="16"/>
      <c r="F10" s="4"/>
      <c r="G10" s="16"/>
      <c r="H10" s="16"/>
      <c r="I10" s="15"/>
    </row>
    <row r="11" spans="2:12" x14ac:dyDescent="0.25">
      <c r="B11" s="27" t="s">
        <v>10</v>
      </c>
      <c r="C11" s="16">
        <v>6000</v>
      </c>
      <c r="D11" s="16">
        <v>6000</v>
      </c>
      <c r="E11" s="16" t="s">
        <v>28</v>
      </c>
      <c r="F11" s="4" t="s">
        <v>11</v>
      </c>
      <c r="G11" s="16">
        <v>10000</v>
      </c>
      <c r="H11" s="16">
        <v>0</v>
      </c>
      <c r="I11" s="15" t="s">
        <v>57</v>
      </c>
    </row>
    <row r="12" spans="2:12" x14ac:dyDescent="0.25">
      <c r="B12" s="27" t="s">
        <v>12</v>
      </c>
      <c r="C12" s="16">
        <v>4000</v>
      </c>
      <c r="D12" s="16">
        <v>4050</v>
      </c>
      <c r="E12" s="16" t="s">
        <v>28</v>
      </c>
      <c r="F12" s="4"/>
      <c r="G12" s="16"/>
      <c r="H12" s="16"/>
      <c r="I12" s="15"/>
    </row>
    <row r="13" spans="2:12" x14ac:dyDescent="0.25">
      <c r="B13" s="27" t="s">
        <v>13</v>
      </c>
      <c r="C13" s="16">
        <v>3000</v>
      </c>
      <c r="D13" s="16">
        <v>2860.5</v>
      </c>
      <c r="E13" s="16" t="s">
        <v>28</v>
      </c>
      <c r="F13" s="4"/>
      <c r="G13" s="16"/>
      <c r="H13" s="16"/>
      <c r="I13" s="15"/>
    </row>
    <row r="14" spans="2:12" x14ac:dyDescent="0.25">
      <c r="B14" s="27" t="s">
        <v>14</v>
      </c>
      <c r="C14" s="16">
        <v>6000</v>
      </c>
      <c r="D14" s="16">
        <v>5404.51</v>
      </c>
      <c r="E14" s="16" t="s">
        <v>28</v>
      </c>
      <c r="F14" s="10"/>
      <c r="G14" s="16"/>
      <c r="H14" s="16"/>
      <c r="I14" s="15"/>
    </row>
    <row r="15" spans="2:12" x14ac:dyDescent="0.25">
      <c r="B15" s="27" t="s">
        <v>7</v>
      </c>
      <c r="C15" s="24">
        <f>SUM(C11:C14)</f>
        <v>19000</v>
      </c>
      <c r="D15" s="24">
        <v>18315</v>
      </c>
      <c r="E15" s="16" t="s">
        <v>28</v>
      </c>
      <c r="F15" s="5" t="s">
        <v>7</v>
      </c>
      <c r="G15" s="17">
        <f>SUM(G10:G13)</f>
        <v>10000</v>
      </c>
      <c r="H15" s="17">
        <f>H11</f>
        <v>0</v>
      </c>
      <c r="I15" s="15"/>
      <c r="L15" s="11"/>
    </row>
    <row r="16" spans="2:12" x14ac:dyDescent="0.25">
      <c r="B16" s="27"/>
      <c r="C16" s="16"/>
      <c r="D16" s="16"/>
      <c r="E16" s="16"/>
      <c r="F16" s="5"/>
      <c r="G16" s="17"/>
      <c r="H16" s="17"/>
      <c r="I16" s="15"/>
    </row>
    <row r="17" spans="2:14" x14ac:dyDescent="0.25">
      <c r="B17" s="27" t="s">
        <v>15</v>
      </c>
      <c r="C17" s="16">
        <v>10000</v>
      </c>
      <c r="D17" s="16">
        <v>10000</v>
      </c>
      <c r="E17" s="16" t="s">
        <v>54</v>
      </c>
      <c r="F17" s="21"/>
      <c r="G17" s="16"/>
      <c r="H17" s="16"/>
      <c r="I17" s="15"/>
    </row>
    <row r="18" spans="2:14" x14ac:dyDescent="0.25">
      <c r="B18" s="27" t="s">
        <v>16</v>
      </c>
      <c r="C18" s="16">
        <v>10000</v>
      </c>
      <c r="D18" s="16">
        <v>6909.6</v>
      </c>
      <c r="E18" s="16" t="s">
        <v>55</v>
      </c>
      <c r="F18" s="1"/>
      <c r="G18" s="16"/>
      <c r="H18" s="16"/>
      <c r="I18" s="15"/>
    </row>
    <row r="19" spans="2:14" x14ac:dyDescent="0.25">
      <c r="B19" s="27" t="s">
        <v>7</v>
      </c>
      <c r="C19" s="24">
        <f>SUM(C17:C18)</f>
        <v>20000</v>
      </c>
      <c r="D19" s="24">
        <v>16910</v>
      </c>
      <c r="E19" s="16" t="s">
        <v>28</v>
      </c>
      <c r="F19" s="1"/>
      <c r="G19" s="16"/>
      <c r="H19" s="16"/>
      <c r="I19" s="15"/>
    </row>
    <row r="20" spans="2:14" x14ac:dyDescent="0.25">
      <c r="B20" s="27"/>
      <c r="C20" s="16"/>
      <c r="D20" s="16"/>
      <c r="E20" s="16"/>
      <c r="F20" s="18"/>
      <c r="G20" s="17"/>
      <c r="H20" s="17"/>
      <c r="I20" s="15"/>
    </row>
    <row r="21" spans="2:14" x14ac:dyDescent="0.25">
      <c r="B21" s="27" t="s">
        <v>17</v>
      </c>
      <c r="C21" s="16"/>
      <c r="D21" s="16"/>
      <c r="E21" s="16"/>
      <c r="F21" s="1"/>
      <c r="G21" s="16"/>
      <c r="H21" s="16"/>
      <c r="I21" s="15"/>
    </row>
    <row r="22" spans="2:14" x14ac:dyDescent="0.25">
      <c r="B22" s="27"/>
      <c r="C22" s="16"/>
      <c r="D22" s="16"/>
      <c r="E22" s="16"/>
      <c r="F22" s="21"/>
      <c r="G22" s="17"/>
      <c r="H22" s="17"/>
      <c r="I22" s="15"/>
    </row>
    <row r="23" spans="2:14" x14ac:dyDescent="0.25">
      <c r="B23" s="27" t="s">
        <v>18</v>
      </c>
      <c r="C23" s="16">
        <v>1000</v>
      </c>
      <c r="D23" s="16">
        <v>862.07</v>
      </c>
      <c r="E23" s="16" t="s">
        <v>28</v>
      </c>
      <c r="F23" s="1"/>
      <c r="G23" s="16"/>
      <c r="H23" s="16"/>
      <c r="I23" s="15"/>
    </row>
    <row r="24" spans="2:14" x14ac:dyDescent="0.25">
      <c r="B24" s="27" t="s">
        <v>7</v>
      </c>
      <c r="C24" s="24">
        <f>SUM(C22:C23)</f>
        <v>1000</v>
      </c>
      <c r="D24" s="24">
        <f>D23</f>
        <v>862.07</v>
      </c>
      <c r="E24" s="16"/>
      <c r="F24" s="1"/>
      <c r="G24" s="16"/>
      <c r="H24" s="16"/>
      <c r="I24" s="15"/>
      <c r="N24" s="1"/>
    </row>
    <row r="25" spans="2:14" x14ac:dyDescent="0.25">
      <c r="B25" s="27"/>
      <c r="C25" s="16"/>
      <c r="D25" s="16"/>
      <c r="E25" s="16"/>
      <c r="F25" s="18"/>
      <c r="G25" s="17"/>
      <c r="H25" s="17"/>
      <c r="I25" s="15"/>
    </row>
    <row r="26" spans="2:14" x14ac:dyDescent="0.25">
      <c r="B26" s="28" t="s">
        <v>19</v>
      </c>
      <c r="C26" s="16"/>
      <c r="D26" s="16"/>
      <c r="E26" s="16"/>
      <c r="F26" s="1"/>
      <c r="G26" s="16"/>
      <c r="H26" s="16"/>
      <c r="I26" s="15"/>
    </row>
    <row r="27" spans="2:14" x14ac:dyDescent="0.25">
      <c r="B27" s="28" t="s">
        <v>1</v>
      </c>
      <c r="C27" s="15">
        <v>12000</v>
      </c>
      <c r="D27" s="15">
        <v>11896.28</v>
      </c>
      <c r="E27" s="15" t="s">
        <v>28</v>
      </c>
      <c r="F27" s="1"/>
      <c r="G27" s="16"/>
      <c r="H27" s="16"/>
      <c r="I27" s="15"/>
    </row>
    <row r="28" spans="2:14" x14ac:dyDescent="0.25">
      <c r="B28" s="27" t="s">
        <v>7</v>
      </c>
      <c r="C28" s="25">
        <f>SUM(C27:C27)</f>
        <v>12000</v>
      </c>
      <c r="D28" s="25">
        <f>D27</f>
        <v>11896.28</v>
      </c>
      <c r="E28" s="15"/>
      <c r="F28" s="1"/>
      <c r="G28" s="16"/>
      <c r="H28" s="16"/>
      <c r="I28" s="15"/>
    </row>
    <row r="29" spans="2:14" x14ac:dyDescent="0.25">
      <c r="B29" s="27"/>
      <c r="C29" s="16"/>
      <c r="D29" s="16"/>
      <c r="E29" s="16"/>
      <c r="F29" s="1"/>
      <c r="G29" s="16"/>
      <c r="H29" s="16"/>
      <c r="I29" s="15"/>
    </row>
    <row r="30" spans="2:14" x14ac:dyDescent="0.25">
      <c r="B30" s="27"/>
      <c r="C30" s="16"/>
      <c r="D30" s="16"/>
      <c r="E30" s="16"/>
      <c r="F30" s="1"/>
      <c r="G30" s="16"/>
      <c r="H30" s="16"/>
      <c r="I30" s="15"/>
    </row>
    <row r="31" spans="2:14" x14ac:dyDescent="0.25">
      <c r="B31" s="27" t="s">
        <v>20</v>
      </c>
      <c r="C31" s="16"/>
      <c r="D31" s="16"/>
      <c r="E31" s="16"/>
      <c r="F31" s="1"/>
      <c r="G31" s="16"/>
      <c r="H31" s="16"/>
      <c r="I31" s="15"/>
    </row>
    <row r="32" spans="2:14" x14ac:dyDescent="0.25">
      <c r="B32" s="27"/>
      <c r="C32" s="16"/>
      <c r="D32" s="16"/>
      <c r="E32" s="16"/>
      <c r="F32" s="1"/>
      <c r="G32" s="16"/>
      <c r="H32" s="16"/>
      <c r="I32" s="15"/>
    </row>
    <row r="33" spans="2:11" x14ac:dyDescent="0.25">
      <c r="B33" s="27" t="s">
        <v>21</v>
      </c>
      <c r="C33" s="16">
        <v>200</v>
      </c>
      <c r="D33" s="16">
        <v>235.76</v>
      </c>
      <c r="E33" s="16" t="s">
        <v>28</v>
      </c>
      <c r="F33" s="1"/>
      <c r="G33" s="16"/>
      <c r="H33" s="16"/>
      <c r="I33" s="15"/>
    </row>
    <row r="34" spans="2:11" x14ac:dyDescent="0.25">
      <c r="B34" s="27" t="s">
        <v>22</v>
      </c>
      <c r="C34" s="16">
        <v>300</v>
      </c>
      <c r="D34" s="16">
        <v>407</v>
      </c>
      <c r="E34" s="16" t="s">
        <v>28</v>
      </c>
      <c r="F34" s="1"/>
      <c r="G34" s="16"/>
      <c r="H34" s="16"/>
      <c r="I34" s="15"/>
    </row>
    <row r="35" spans="2:11" x14ac:dyDescent="0.25">
      <c r="B35" s="27" t="s">
        <v>23</v>
      </c>
      <c r="C35" s="16">
        <v>5000</v>
      </c>
      <c r="D35" s="16">
        <v>4542.96</v>
      </c>
      <c r="E35" s="16" t="s">
        <v>28</v>
      </c>
      <c r="F35" s="1"/>
      <c r="G35" s="16"/>
      <c r="H35" s="16"/>
      <c r="I35" s="15"/>
    </row>
    <row r="36" spans="2:11" x14ac:dyDescent="0.25">
      <c r="B36" s="27"/>
      <c r="C36" s="16"/>
      <c r="D36" s="16"/>
      <c r="E36" s="16"/>
      <c r="F36" s="1"/>
      <c r="G36" s="16"/>
      <c r="H36" s="16"/>
      <c r="I36" s="15"/>
    </row>
    <row r="37" spans="2:11" x14ac:dyDescent="0.25">
      <c r="B37" s="27" t="s">
        <v>7</v>
      </c>
      <c r="C37" s="24">
        <f>SUM(C33:C36)</f>
        <v>5500</v>
      </c>
      <c r="D37" s="24">
        <f>SUM(D33:D35)</f>
        <v>5185.72</v>
      </c>
      <c r="E37" s="16"/>
      <c r="F37" s="1"/>
      <c r="G37" s="16"/>
      <c r="H37" s="16"/>
      <c r="I37" s="15"/>
    </row>
    <row r="38" spans="2:11" x14ac:dyDescent="0.25">
      <c r="B38" s="27"/>
      <c r="C38" s="16"/>
      <c r="D38" s="16"/>
      <c r="E38" s="16"/>
      <c r="F38" s="1"/>
      <c r="G38" s="16"/>
      <c r="H38" s="16"/>
      <c r="I38" s="15"/>
    </row>
    <row r="39" spans="2:11" x14ac:dyDescent="0.25">
      <c r="B39" s="27"/>
      <c r="C39" s="16"/>
      <c r="D39" s="16"/>
      <c r="E39" s="16"/>
      <c r="F39" s="1"/>
      <c r="G39" s="16"/>
      <c r="H39" s="16"/>
      <c r="I39" s="15"/>
    </row>
    <row r="40" spans="2:11" x14ac:dyDescent="0.25">
      <c r="B40" s="29"/>
      <c r="C40" s="17"/>
      <c r="D40" s="16"/>
      <c r="E40" s="16"/>
      <c r="F40" s="1"/>
      <c r="G40" s="16"/>
      <c r="H40" s="16"/>
      <c r="I40" s="15"/>
    </row>
    <row r="41" spans="2:11" x14ac:dyDescent="0.25">
      <c r="B41" s="27"/>
      <c r="C41" s="16"/>
      <c r="D41" s="16"/>
      <c r="E41" s="16"/>
      <c r="F41" s="1"/>
      <c r="G41" s="16"/>
      <c r="H41" s="16"/>
      <c r="I41" s="15"/>
    </row>
    <row r="42" spans="2:11" x14ac:dyDescent="0.25">
      <c r="B42" s="30"/>
      <c r="C42" s="16"/>
      <c r="D42" s="16"/>
      <c r="E42" s="16"/>
      <c r="F42" s="1"/>
      <c r="G42" s="16"/>
      <c r="H42" s="16"/>
      <c r="I42" s="15"/>
    </row>
    <row r="43" spans="2:11" x14ac:dyDescent="0.25">
      <c r="B43" s="27"/>
      <c r="C43" s="15"/>
      <c r="D43" s="15"/>
      <c r="E43" s="15"/>
      <c r="G43" s="15"/>
      <c r="H43" s="15"/>
      <c r="I43" s="15"/>
    </row>
    <row r="44" spans="2:11" x14ac:dyDescent="0.25">
      <c r="B44" s="31"/>
      <c r="C44" s="17"/>
      <c r="D44" s="15"/>
      <c r="E44" s="15"/>
      <c r="G44" s="15"/>
      <c r="H44" s="15"/>
      <c r="I44" s="15"/>
    </row>
    <row r="45" spans="2:11" x14ac:dyDescent="0.25">
      <c r="B45" s="6" t="s">
        <v>24</v>
      </c>
      <c r="C45" s="6">
        <f>C8+C15+C19+C24+C28+C37</f>
        <v>67500</v>
      </c>
      <c r="D45" s="7">
        <f>D37+D28+D24+D19+D15+D8</f>
        <v>60252.07</v>
      </c>
      <c r="E45" s="19"/>
      <c r="F45" s="6" t="s">
        <v>24</v>
      </c>
      <c r="G45" s="6">
        <f>G8+G15+G20+G22</f>
        <v>67500</v>
      </c>
      <c r="H45" s="22">
        <f>H8+H15</f>
        <v>63120.639999999999</v>
      </c>
      <c r="I45" s="8"/>
      <c r="J45" s="20"/>
      <c r="K45" s="9"/>
    </row>
  </sheetData>
  <mergeCells count="3">
    <mergeCell ref="B1:I1"/>
    <mergeCell ref="B3:D3"/>
    <mergeCell ref="F3:I3"/>
  </mergeCells>
  <pageMargins left="0.78749999999999998" right="0.78749999999999998" top="1.05277777777778" bottom="1.05277777777778" header="0.78749999999999998" footer="0.78749999999999998"/>
  <pageSetup paperSize="9" scale="86" firstPageNumber="0" orientation="portrait" r:id="rId1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6109-7FCF-454B-B2AC-6924A8E3EDFA}">
  <sheetPr>
    <pageSetUpPr fitToPage="1"/>
  </sheetPr>
  <dimension ref="B1:N37"/>
  <sheetViews>
    <sheetView zoomScaleNormal="100" workbookViewId="0">
      <selection activeCell="K22" sqref="K22"/>
    </sheetView>
  </sheetViews>
  <sheetFormatPr baseColWidth="10" defaultColWidth="9.140625" defaultRowHeight="15" x14ac:dyDescent="0.25"/>
  <cols>
    <col min="1" max="1" width="4.28515625" customWidth="1"/>
    <col min="2" max="2" width="35.5703125" bestFit="1" customWidth="1"/>
    <col min="3" max="3" width="13.140625" customWidth="1"/>
    <col min="4" max="4" width="8.5703125" customWidth="1"/>
    <col min="5" max="5" width="50.28515625" customWidth="1"/>
    <col min="6" max="6" width="27.42578125" bestFit="1" customWidth="1"/>
    <col min="7" max="7" width="11.5703125" customWidth="1"/>
    <col min="9" max="9" width="38" customWidth="1"/>
    <col min="10" max="10" width="8.85546875" customWidth="1"/>
  </cols>
  <sheetData>
    <row r="1" spans="2:12" x14ac:dyDescent="0.25">
      <c r="B1" s="34" t="s">
        <v>29</v>
      </c>
      <c r="C1" s="34"/>
      <c r="D1" s="34"/>
      <c r="E1" s="34"/>
      <c r="F1" s="34"/>
      <c r="G1" s="34"/>
      <c r="H1" s="34"/>
      <c r="I1" s="34"/>
      <c r="J1" s="12"/>
    </row>
    <row r="2" spans="2:12" x14ac:dyDescent="0.25">
      <c r="B2" s="1"/>
      <c r="C2" s="1"/>
      <c r="D2" s="1"/>
      <c r="E2" s="1"/>
      <c r="F2" s="1"/>
      <c r="G2" s="1"/>
      <c r="H2" s="1"/>
    </row>
    <row r="3" spans="2:12" ht="13.9" customHeight="1" x14ac:dyDescent="0.25">
      <c r="B3" s="35" t="s">
        <v>1</v>
      </c>
      <c r="C3" s="35"/>
      <c r="D3" s="35"/>
      <c r="E3" s="13"/>
      <c r="F3" s="35" t="s">
        <v>2</v>
      </c>
      <c r="G3" s="35"/>
      <c r="H3" s="35"/>
      <c r="I3" s="35"/>
      <c r="J3" s="18"/>
    </row>
    <row r="4" spans="2:12" ht="13.9" customHeight="1" x14ac:dyDescent="0.25">
      <c r="B4" s="5"/>
      <c r="C4" s="14" t="s">
        <v>25</v>
      </c>
      <c r="D4" s="14" t="s">
        <v>26</v>
      </c>
      <c r="E4" s="14" t="s">
        <v>27</v>
      </c>
      <c r="F4" s="5"/>
      <c r="G4" s="14" t="s">
        <v>25</v>
      </c>
      <c r="H4" s="14" t="s">
        <v>26</v>
      </c>
      <c r="I4" s="14" t="s">
        <v>27</v>
      </c>
      <c r="J4" s="12"/>
    </row>
    <row r="5" spans="2:12" x14ac:dyDescent="0.25">
      <c r="B5" s="2" t="s">
        <v>30</v>
      </c>
      <c r="C5" s="16"/>
      <c r="D5" s="16"/>
      <c r="E5" s="16"/>
      <c r="F5" s="3" t="s">
        <v>4</v>
      </c>
      <c r="G5" s="16"/>
      <c r="H5" s="16"/>
      <c r="I5" s="15"/>
    </row>
    <row r="6" spans="2:12" ht="14.25" customHeight="1" x14ac:dyDescent="0.25">
      <c r="B6" s="4" t="s">
        <v>31</v>
      </c>
      <c r="C6" s="16">
        <v>400000</v>
      </c>
      <c r="D6" s="16">
        <v>406609</v>
      </c>
      <c r="E6" s="23" t="s">
        <v>71</v>
      </c>
      <c r="F6" s="4" t="s">
        <v>32</v>
      </c>
      <c r="G6" s="16">
        <v>755000</v>
      </c>
      <c r="H6" s="16">
        <v>844755.43</v>
      </c>
      <c r="I6" s="15" t="s">
        <v>67</v>
      </c>
    </row>
    <row r="7" spans="2:12" x14ac:dyDescent="0.25">
      <c r="B7" s="4" t="s">
        <v>33</v>
      </c>
      <c r="C7" s="16">
        <v>50000</v>
      </c>
      <c r="D7" s="16">
        <v>41458.5</v>
      </c>
      <c r="E7" s="16" t="s">
        <v>66</v>
      </c>
      <c r="F7" s="4"/>
      <c r="G7" s="16"/>
      <c r="H7" s="16"/>
      <c r="I7" s="15"/>
    </row>
    <row r="8" spans="2:12" x14ac:dyDescent="0.25">
      <c r="B8" s="4" t="s">
        <v>34</v>
      </c>
      <c r="C8" s="16">
        <v>200000</v>
      </c>
      <c r="D8" s="16">
        <v>222978</v>
      </c>
      <c r="E8" s="16" t="s">
        <v>64</v>
      </c>
      <c r="F8" s="5" t="s">
        <v>7</v>
      </c>
      <c r="G8" s="17">
        <f>SUM(G6:G7)</f>
        <v>755000</v>
      </c>
      <c r="H8" s="17">
        <f>H6</f>
        <v>844755.43</v>
      </c>
      <c r="I8" s="15"/>
    </row>
    <row r="9" spans="2:12" x14ac:dyDescent="0.25">
      <c r="B9" s="4" t="s">
        <v>35</v>
      </c>
      <c r="C9" s="16">
        <v>60000</v>
      </c>
      <c r="D9" s="16">
        <v>65942.34</v>
      </c>
      <c r="E9" s="23" t="s">
        <v>28</v>
      </c>
      <c r="F9" s="3" t="s">
        <v>8</v>
      </c>
      <c r="G9" s="16"/>
      <c r="H9" s="16"/>
      <c r="I9" s="15"/>
    </row>
    <row r="10" spans="2:12" x14ac:dyDescent="0.25">
      <c r="B10" s="4" t="s">
        <v>36</v>
      </c>
      <c r="C10" s="16">
        <v>15000</v>
      </c>
      <c r="D10" s="16">
        <v>14200</v>
      </c>
      <c r="E10" s="16" t="s">
        <v>28</v>
      </c>
      <c r="F10" s="4" t="s">
        <v>37</v>
      </c>
      <c r="G10" s="16">
        <v>16000</v>
      </c>
      <c r="H10" s="16">
        <v>18788</v>
      </c>
      <c r="I10" s="15" t="s">
        <v>59</v>
      </c>
    </row>
    <row r="11" spans="2:12" x14ac:dyDescent="0.25">
      <c r="B11" s="4" t="s">
        <v>38</v>
      </c>
      <c r="C11" s="16">
        <v>0</v>
      </c>
      <c r="D11" s="16">
        <v>0</v>
      </c>
      <c r="E11" s="16" t="s">
        <v>28</v>
      </c>
      <c r="F11" s="4"/>
      <c r="G11" s="16"/>
      <c r="H11" s="16"/>
      <c r="I11" s="15"/>
    </row>
    <row r="12" spans="2:12" x14ac:dyDescent="0.25">
      <c r="B12" s="4" t="s">
        <v>39</v>
      </c>
      <c r="C12" s="16">
        <v>30000</v>
      </c>
      <c r="D12" s="16">
        <v>0</v>
      </c>
      <c r="E12" s="16" t="s">
        <v>63</v>
      </c>
      <c r="F12" s="4" t="s">
        <v>40</v>
      </c>
      <c r="G12" s="16">
        <v>200</v>
      </c>
      <c r="H12" s="16">
        <v>319.87</v>
      </c>
      <c r="I12" s="15" t="s">
        <v>28</v>
      </c>
    </row>
    <row r="13" spans="2:12" x14ac:dyDescent="0.25">
      <c r="B13" s="4" t="s">
        <v>41</v>
      </c>
      <c r="C13" s="16">
        <v>20000</v>
      </c>
      <c r="D13" s="16">
        <v>0</v>
      </c>
      <c r="E13" s="16" t="s">
        <v>62</v>
      </c>
      <c r="F13" s="4" t="s">
        <v>42</v>
      </c>
      <c r="G13" s="16">
        <v>200</v>
      </c>
      <c r="H13" s="16"/>
      <c r="I13" s="15"/>
    </row>
    <row r="14" spans="2:12" x14ac:dyDescent="0.25">
      <c r="B14" s="4" t="s">
        <v>43</v>
      </c>
      <c r="C14" s="16">
        <v>2000</v>
      </c>
      <c r="D14" s="16">
        <v>1060</v>
      </c>
      <c r="E14" s="16" t="s">
        <v>61</v>
      </c>
      <c r="F14" s="10"/>
      <c r="G14" s="16"/>
      <c r="H14" s="16"/>
      <c r="I14" s="15"/>
    </row>
    <row r="15" spans="2:12" x14ac:dyDescent="0.25">
      <c r="B15" s="4" t="s">
        <v>44</v>
      </c>
      <c r="C15" s="16">
        <v>4000</v>
      </c>
      <c r="D15" s="16">
        <v>1800</v>
      </c>
      <c r="E15" s="16" t="s">
        <v>65</v>
      </c>
      <c r="F15" s="5" t="s">
        <v>7</v>
      </c>
      <c r="G15" s="17">
        <f>SUM(G10:G13)</f>
        <v>16400</v>
      </c>
      <c r="H15" s="17">
        <f>H10+H12+H13</f>
        <v>19107.87</v>
      </c>
      <c r="I15" s="15"/>
      <c r="L15" s="11"/>
    </row>
    <row r="16" spans="2:12" x14ac:dyDescent="0.25">
      <c r="B16" s="4" t="s">
        <v>45</v>
      </c>
      <c r="C16" s="16">
        <v>8000</v>
      </c>
      <c r="D16" s="16">
        <v>2700</v>
      </c>
      <c r="E16" s="16" t="s">
        <v>60</v>
      </c>
      <c r="F16" s="5"/>
      <c r="G16" s="17"/>
      <c r="H16" s="17"/>
      <c r="I16" s="15"/>
    </row>
    <row r="17" spans="2:14" x14ac:dyDescent="0.25">
      <c r="B17" s="4" t="s">
        <v>46</v>
      </c>
      <c r="C17" s="16">
        <v>3000</v>
      </c>
      <c r="D17" s="16">
        <v>2860.5</v>
      </c>
      <c r="E17" s="16" t="s">
        <v>28</v>
      </c>
      <c r="F17" s="3" t="s">
        <v>47</v>
      </c>
      <c r="G17" s="16"/>
      <c r="H17" s="16"/>
      <c r="I17" s="15"/>
    </row>
    <row r="18" spans="2:14" x14ac:dyDescent="0.25">
      <c r="B18" s="4" t="s">
        <v>48</v>
      </c>
      <c r="C18" s="16">
        <v>6000</v>
      </c>
      <c r="D18" s="16">
        <v>5826.02</v>
      </c>
      <c r="E18" s="16" t="s">
        <v>28</v>
      </c>
      <c r="F18" s="4" t="s">
        <v>49</v>
      </c>
      <c r="G18" s="16">
        <v>9000</v>
      </c>
      <c r="H18" s="16">
        <v>8780</v>
      </c>
      <c r="I18" s="15" t="s">
        <v>28</v>
      </c>
    </row>
    <row r="19" spans="2:14" x14ac:dyDescent="0.25">
      <c r="B19" s="4"/>
      <c r="C19" s="16"/>
      <c r="D19" s="16"/>
      <c r="E19" s="16"/>
      <c r="F19" s="4" t="s">
        <v>50</v>
      </c>
      <c r="G19" s="16">
        <v>600</v>
      </c>
      <c r="H19" s="16">
        <v>600</v>
      </c>
      <c r="I19" s="15" t="s">
        <v>28</v>
      </c>
    </row>
    <row r="20" spans="2:14" x14ac:dyDescent="0.25">
      <c r="B20" s="5" t="s">
        <v>7</v>
      </c>
      <c r="C20" s="17">
        <f>SUM(C6:C18)</f>
        <v>798000</v>
      </c>
      <c r="D20" s="16">
        <f>SUM(D6:D18)</f>
        <v>765434.36</v>
      </c>
      <c r="E20" s="16" t="s">
        <v>72</v>
      </c>
      <c r="F20" s="5" t="s">
        <v>7</v>
      </c>
      <c r="G20" s="17">
        <f>SUM(G17:G19)</f>
        <v>9600</v>
      </c>
      <c r="H20" s="17">
        <f>H18+H19</f>
        <v>9380</v>
      </c>
      <c r="I20" s="15"/>
    </row>
    <row r="21" spans="2:14" x14ac:dyDescent="0.25">
      <c r="B21" s="4"/>
      <c r="C21" s="16"/>
      <c r="D21" s="16"/>
      <c r="E21" s="16"/>
      <c r="F21" s="4"/>
      <c r="G21" s="16"/>
      <c r="H21" s="16"/>
      <c r="I21" s="15"/>
    </row>
    <row r="22" spans="2:14" x14ac:dyDescent="0.25">
      <c r="B22" s="5"/>
      <c r="C22" s="17"/>
      <c r="D22" s="16"/>
      <c r="E22" s="16"/>
      <c r="F22" s="3"/>
      <c r="G22" s="17"/>
      <c r="H22" s="17"/>
      <c r="I22" s="15"/>
    </row>
    <row r="23" spans="2:14" x14ac:dyDescent="0.25">
      <c r="B23" s="4"/>
      <c r="C23" s="16"/>
      <c r="D23" s="16"/>
      <c r="E23" s="16"/>
      <c r="F23" s="4" t="s">
        <v>53</v>
      </c>
      <c r="G23" s="24">
        <v>20000</v>
      </c>
      <c r="H23" s="16">
        <v>0</v>
      </c>
      <c r="I23" s="15" t="s">
        <v>68</v>
      </c>
    </row>
    <row r="24" spans="2:14" x14ac:dyDescent="0.25">
      <c r="B24" s="4"/>
      <c r="C24" s="16"/>
      <c r="D24" s="16"/>
      <c r="E24" s="16"/>
      <c r="F24" s="1"/>
      <c r="G24" s="16"/>
      <c r="H24" s="16"/>
      <c r="I24" s="15"/>
      <c r="N24" s="1"/>
    </row>
    <row r="25" spans="2:14" x14ac:dyDescent="0.25">
      <c r="B25" s="3" t="s">
        <v>17</v>
      </c>
      <c r="C25" s="16"/>
      <c r="D25" s="16"/>
      <c r="E25" s="16"/>
      <c r="F25" s="18"/>
      <c r="G25" s="17"/>
      <c r="H25" s="17"/>
      <c r="I25" s="15"/>
    </row>
    <row r="26" spans="2:14" x14ac:dyDescent="0.25">
      <c r="B26" s="4" t="s">
        <v>51</v>
      </c>
      <c r="C26" s="16">
        <v>1500</v>
      </c>
      <c r="D26" s="36">
        <v>2842.9</v>
      </c>
      <c r="E26" s="36" t="s">
        <v>28</v>
      </c>
      <c r="F26" s="1"/>
      <c r="G26" s="16"/>
      <c r="H26" s="16"/>
      <c r="I26" s="15"/>
    </row>
    <row r="27" spans="2:14" x14ac:dyDescent="0.25">
      <c r="B27" s="4" t="s">
        <v>52</v>
      </c>
      <c r="C27" s="16">
        <v>1500</v>
      </c>
      <c r="D27" s="37"/>
      <c r="E27" s="37"/>
      <c r="F27" s="1"/>
      <c r="G27" s="16"/>
      <c r="H27" s="16"/>
      <c r="I27" s="15"/>
    </row>
    <row r="28" spans="2:14" x14ac:dyDescent="0.25">
      <c r="B28" s="4"/>
      <c r="C28" s="16"/>
      <c r="D28" s="15"/>
      <c r="E28" s="15"/>
      <c r="F28" s="1"/>
      <c r="G28" s="16"/>
      <c r="H28" s="16"/>
      <c r="I28" s="15"/>
    </row>
    <row r="29" spans="2:14" x14ac:dyDescent="0.25">
      <c r="B29" s="5" t="s">
        <v>7</v>
      </c>
      <c r="C29" s="17">
        <f>SUM(C26:C28)</f>
        <v>3000</v>
      </c>
      <c r="D29" s="16">
        <f>D26</f>
        <v>2842.9</v>
      </c>
      <c r="E29" s="16"/>
      <c r="F29" s="1"/>
      <c r="G29" s="16"/>
      <c r="H29" s="16"/>
      <c r="I29" s="15"/>
    </row>
    <row r="30" spans="2:14" x14ac:dyDescent="0.25">
      <c r="B30" s="4"/>
      <c r="C30" s="16"/>
      <c r="D30" s="16"/>
      <c r="E30" s="16"/>
      <c r="F30" s="1"/>
      <c r="G30" s="16"/>
      <c r="H30" s="16"/>
      <c r="I30" s="15"/>
    </row>
    <row r="31" spans="2:14" x14ac:dyDescent="0.25">
      <c r="B31" s="3"/>
      <c r="C31" s="16"/>
      <c r="D31" s="16"/>
      <c r="E31" s="16"/>
      <c r="F31" s="1"/>
      <c r="G31" s="16"/>
      <c r="H31" s="16"/>
      <c r="I31" s="15"/>
    </row>
    <row r="32" spans="2:14" x14ac:dyDescent="0.25">
      <c r="B32" s="4"/>
      <c r="C32" s="15"/>
      <c r="D32" s="16"/>
      <c r="E32" s="16"/>
      <c r="F32" s="1"/>
      <c r="G32" s="16"/>
      <c r="H32" s="16"/>
      <c r="I32" s="15"/>
    </row>
    <row r="33" spans="2:9" x14ac:dyDescent="0.25">
      <c r="B33" s="5"/>
      <c r="C33" s="17"/>
      <c r="D33" s="16"/>
      <c r="E33" s="16"/>
      <c r="F33" s="1"/>
      <c r="G33" s="16"/>
      <c r="H33" s="16"/>
      <c r="I33" s="15"/>
    </row>
    <row r="34" spans="2:9" x14ac:dyDescent="0.25">
      <c r="B34" s="3"/>
      <c r="C34" s="16"/>
      <c r="D34" s="16"/>
      <c r="E34" s="16"/>
      <c r="F34" s="1"/>
      <c r="G34" s="16"/>
      <c r="H34" s="16"/>
      <c r="I34" s="15"/>
    </row>
    <row r="35" spans="2:9" x14ac:dyDescent="0.25">
      <c r="B35" s="4"/>
      <c r="C35" s="15"/>
      <c r="D35" s="15"/>
      <c r="E35" s="15"/>
      <c r="G35" s="15"/>
      <c r="H35" s="15"/>
      <c r="I35" s="15"/>
    </row>
    <row r="36" spans="2:9" x14ac:dyDescent="0.25">
      <c r="B36" s="5"/>
      <c r="C36" s="17"/>
      <c r="D36" s="15"/>
      <c r="E36" s="15"/>
      <c r="G36" s="15"/>
      <c r="H36" s="15"/>
      <c r="I36" s="15"/>
    </row>
    <row r="37" spans="2:9" x14ac:dyDescent="0.25">
      <c r="B37" s="6" t="s">
        <v>24</v>
      </c>
      <c r="C37" s="6">
        <f>C29+C20</f>
        <v>801000</v>
      </c>
      <c r="D37" s="7">
        <f>D29+D20</f>
        <v>768277.26</v>
      </c>
      <c r="E37" s="19" t="s">
        <v>70</v>
      </c>
      <c r="F37" s="6" t="s">
        <v>24</v>
      </c>
      <c r="G37" s="6">
        <f>G8+G15+G20+G23</f>
        <v>801000</v>
      </c>
      <c r="H37" s="22">
        <f>H23+H20+H15+H8</f>
        <v>873243.3</v>
      </c>
      <c r="I37" s="8" t="s">
        <v>69</v>
      </c>
    </row>
  </sheetData>
  <mergeCells count="5">
    <mergeCell ref="B1:I1"/>
    <mergeCell ref="B3:D3"/>
    <mergeCell ref="F3:I3"/>
    <mergeCell ref="D26:D27"/>
    <mergeCell ref="E26:E27"/>
  </mergeCells>
  <pageMargins left="0.78749999999999998" right="0.78749999999999998" top="1.05277777777778" bottom="1.05277777777778" header="0.78749999999999998" footer="0.78749999999999998"/>
  <pageSetup paperSize="9" scale="86" firstPageNumber="0" orientation="portrait" r:id="rId1"/>
  <headerFooter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AD85-FF33-4DBA-8A20-7A5D9C48C3DF}">
  <sheetPr>
    <pageSetUpPr fitToPage="1"/>
  </sheetPr>
  <dimension ref="B1:N38"/>
  <sheetViews>
    <sheetView tabSelected="1" zoomScaleNormal="100" workbookViewId="0">
      <selection activeCell="E11" sqref="E11"/>
    </sheetView>
  </sheetViews>
  <sheetFormatPr baseColWidth="10" defaultColWidth="9.140625" defaultRowHeight="15" x14ac:dyDescent="0.25"/>
  <cols>
    <col min="1" max="1" width="4.28515625" customWidth="1"/>
    <col min="2" max="2" width="35.5703125" bestFit="1" customWidth="1"/>
    <col min="3" max="3" width="13.140625" customWidth="1"/>
    <col min="4" max="4" width="8.5703125" customWidth="1"/>
    <col min="5" max="5" width="50.28515625" customWidth="1"/>
    <col min="6" max="6" width="27.42578125" bestFit="1" customWidth="1"/>
    <col min="7" max="7" width="11.5703125" customWidth="1"/>
    <col min="9" max="9" width="38" customWidth="1"/>
    <col min="10" max="10" width="8.85546875" customWidth="1"/>
  </cols>
  <sheetData>
    <row r="1" spans="2:12" x14ac:dyDescent="0.25">
      <c r="B1" s="34" t="s">
        <v>86</v>
      </c>
      <c r="C1" s="34"/>
      <c r="D1" s="34"/>
      <c r="E1" s="34"/>
      <c r="F1" s="34"/>
      <c r="G1" s="34"/>
      <c r="H1" s="34"/>
      <c r="I1" s="34"/>
      <c r="J1" s="32"/>
    </row>
    <row r="2" spans="2:12" x14ac:dyDescent="0.25">
      <c r="B2" s="1"/>
      <c r="C2" s="1"/>
      <c r="D2" s="1"/>
      <c r="E2" s="1"/>
      <c r="F2" s="1"/>
      <c r="G2" s="1"/>
      <c r="H2" s="1"/>
    </row>
    <row r="3" spans="2:12" ht="13.9" customHeight="1" x14ac:dyDescent="0.25">
      <c r="B3" s="35" t="s">
        <v>1</v>
      </c>
      <c r="C3" s="35"/>
      <c r="D3" s="35"/>
      <c r="E3" s="33"/>
      <c r="F3" s="35" t="s">
        <v>2</v>
      </c>
      <c r="G3" s="35"/>
      <c r="H3" s="35"/>
      <c r="I3" s="35"/>
      <c r="J3" s="18"/>
    </row>
    <row r="4" spans="2:12" ht="13.9" customHeight="1" x14ac:dyDescent="0.25">
      <c r="B4" s="5"/>
      <c r="C4" s="14" t="s">
        <v>25</v>
      </c>
      <c r="D4" s="14" t="s">
        <v>26</v>
      </c>
      <c r="E4" s="14" t="s">
        <v>27</v>
      </c>
      <c r="F4" s="5"/>
      <c r="G4" s="14" t="s">
        <v>25</v>
      </c>
      <c r="H4" s="14" t="s">
        <v>26</v>
      </c>
      <c r="I4" s="14" t="s">
        <v>27</v>
      </c>
      <c r="J4" s="32"/>
    </row>
    <row r="5" spans="2:12" x14ac:dyDescent="0.25">
      <c r="B5" s="2" t="s">
        <v>30</v>
      </c>
      <c r="C5" s="16"/>
      <c r="D5" s="16"/>
      <c r="E5" s="16"/>
      <c r="F5" s="3" t="s">
        <v>4</v>
      </c>
      <c r="G5" s="16"/>
      <c r="H5" s="16"/>
      <c r="I5" s="15"/>
    </row>
    <row r="6" spans="2:12" ht="14.25" customHeight="1" x14ac:dyDescent="0.25">
      <c r="B6" s="4" t="s">
        <v>31</v>
      </c>
      <c r="C6" s="16">
        <v>380000</v>
      </c>
      <c r="D6" s="16"/>
      <c r="E6" s="23" t="s">
        <v>78</v>
      </c>
      <c r="F6" s="4" t="s">
        <v>32</v>
      </c>
      <c r="G6" s="16">
        <v>775000</v>
      </c>
      <c r="H6" s="16"/>
      <c r="I6" s="15" t="s">
        <v>73</v>
      </c>
    </row>
    <row r="7" spans="2:12" x14ac:dyDescent="0.25">
      <c r="B7" s="4" t="s">
        <v>33</v>
      </c>
      <c r="C7" s="16">
        <v>45000</v>
      </c>
      <c r="D7" s="16"/>
      <c r="E7" s="16"/>
      <c r="F7" s="4"/>
      <c r="G7" s="16"/>
      <c r="H7" s="16"/>
      <c r="I7" s="15"/>
    </row>
    <row r="8" spans="2:12" x14ac:dyDescent="0.25">
      <c r="B8" s="4" t="s">
        <v>34</v>
      </c>
      <c r="C8" s="16">
        <v>250000</v>
      </c>
      <c r="D8" s="16"/>
      <c r="E8" s="16" t="s">
        <v>84</v>
      </c>
      <c r="F8" s="5" t="s">
        <v>7</v>
      </c>
      <c r="G8" s="17">
        <f>SUM(G6:G7)</f>
        <v>775000</v>
      </c>
      <c r="H8" s="17"/>
      <c r="I8" s="15"/>
    </row>
    <row r="9" spans="2:12" x14ac:dyDescent="0.25">
      <c r="B9" s="4" t="s">
        <v>35</v>
      </c>
      <c r="C9" s="16">
        <v>70000</v>
      </c>
      <c r="D9" s="16"/>
      <c r="E9" s="23" t="s">
        <v>81</v>
      </c>
      <c r="F9" s="3" t="s">
        <v>8</v>
      </c>
      <c r="G9" s="16"/>
      <c r="H9" s="16"/>
      <c r="I9" s="15"/>
    </row>
    <row r="10" spans="2:12" x14ac:dyDescent="0.25">
      <c r="B10" s="4" t="s">
        <v>36</v>
      </c>
      <c r="C10" s="16">
        <v>15000</v>
      </c>
      <c r="D10" s="16"/>
      <c r="E10" s="16"/>
      <c r="F10" s="4" t="s">
        <v>37</v>
      </c>
      <c r="G10" s="16">
        <v>16000</v>
      </c>
      <c r="H10" s="16"/>
      <c r="I10" s="15" t="s">
        <v>74</v>
      </c>
    </row>
    <row r="11" spans="2:12" x14ac:dyDescent="0.25">
      <c r="B11" s="4" t="s">
        <v>79</v>
      </c>
      <c r="C11" s="16">
        <v>50000</v>
      </c>
      <c r="D11" s="16"/>
      <c r="E11" s="16" t="s">
        <v>85</v>
      </c>
      <c r="F11" s="4"/>
      <c r="G11" s="16"/>
      <c r="H11" s="16"/>
      <c r="I11" s="15"/>
    </row>
    <row r="12" spans="2:12" x14ac:dyDescent="0.25">
      <c r="B12" s="4" t="s">
        <v>38</v>
      </c>
      <c r="C12" s="16">
        <v>0</v>
      </c>
      <c r="D12" s="16"/>
      <c r="E12" s="16"/>
      <c r="F12" s="4"/>
      <c r="G12" s="16"/>
      <c r="H12" s="16"/>
      <c r="I12" s="15"/>
    </row>
    <row r="13" spans="2:12" x14ac:dyDescent="0.25">
      <c r="B13" s="4" t="s">
        <v>82</v>
      </c>
      <c r="C13" s="16">
        <v>15000</v>
      </c>
      <c r="D13" s="16"/>
      <c r="E13" s="16" t="s">
        <v>83</v>
      </c>
      <c r="F13" s="4" t="s">
        <v>40</v>
      </c>
      <c r="G13" s="16">
        <v>200</v>
      </c>
      <c r="H13" s="16"/>
      <c r="I13" s="15"/>
    </row>
    <row r="14" spans="2:12" x14ac:dyDescent="0.25">
      <c r="B14" s="4"/>
      <c r="C14" s="16"/>
      <c r="D14" s="16"/>
      <c r="E14" s="16"/>
      <c r="F14" s="4" t="s">
        <v>42</v>
      </c>
      <c r="G14" s="16">
        <v>200</v>
      </c>
      <c r="H14" s="16"/>
      <c r="I14" s="15"/>
    </row>
    <row r="15" spans="2:12" x14ac:dyDescent="0.25">
      <c r="B15" s="4" t="s">
        <v>43</v>
      </c>
      <c r="C15" s="16">
        <v>2000</v>
      </c>
      <c r="D15" s="16"/>
      <c r="E15" s="16"/>
      <c r="F15" s="10"/>
      <c r="G15" s="16"/>
      <c r="H15" s="16"/>
      <c r="I15" s="15"/>
    </row>
    <row r="16" spans="2:12" x14ac:dyDescent="0.25">
      <c r="B16" s="4" t="s">
        <v>44</v>
      </c>
      <c r="C16" s="16">
        <v>4000</v>
      </c>
      <c r="D16" s="16"/>
      <c r="E16" s="16" t="s">
        <v>80</v>
      </c>
      <c r="F16" s="5" t="s">
        <v>7</v>
      </c>
      <c r="G16" s="17">
        <f>SUM(G10:G14)</f>
        <v>16400</v>
      </c>
      <c r="H16" s="17"/>
      <c r="I16" s="15"/>
      <c r="L16" s="11"/>
    </row>
    <row r="17" spans="2:14" x14ac:dyDescent="0.25">
      <c r="B17" s="4" t="s">
        <v>45</v>
      </c>
      <c r="C17" s="16">
        <v>8000</v>
      </c>
      <c r="D17" s="16"/>
      <c r="E17" s="16" t="s">
        <v>76</v>
      </c>
      <c r="F17" s="5"/>
      <c r="G17" s="17"/>
      <c r="H17" s="17"/>
      <c r="I17" s="15"/>
    </row>
    <row r="18" spans="2:14" x14ac:dyDescent="0.25">
      <c r="B18" s="4" t="s">
        <v>46</v>
      </c>
      <c r="C18" s="16">
        <v>3000</v>
      </c>
      <c r="D18" s="16"/>
      <c r="E18" s="16" t="s">
        <v>77</v>
      </c>
      <c r="F18" s="3" t="s">
        <v>47</v>
      </c>
      <c r="G18" s="16"/>
      <c r="H18" s="16"/>
      <c r="I18" s="15"/>
    </row>
    <row r="19" spans="2:14" x14ac:dyDescent="0.25">
      <c r="B19" s="4" t="s">
        <v>48</v>
      </c>
      <c r="C19" s="16">
        <v>6000</v>
      </c>
      <c r="D19" s="16"/>
      <c r="E19" s="16" t="s">
        <v>77</v>
      </c>
      <c r="F19" s="4" t="s">
        <v>49</v>
      </c>
      <c r="G19" s="16">
        <v>9000</v>
      </c>
      <c r="H19" s="16"/>
      <c r="I19" s="15"/>
    </row>
    <row r="20" spans="2:14" x14ac:dyDescent="0.25">
      <c r="B20" s="4"/>
      <c r="C20" s="16"/>
      <c r="D20" s="16"/>
      <c r="E20" s="16"/>
      <c r="F20" s="4" t="s">
        <v>50</v>
      </c>
      <c r="G20" s="16">
        <v>600</v>
      </c>
      <c r="H20" s="16"/>
      <c r="I20" s="15"/>
    </row>
    <row r="21" spans="2:14" x14ac:dyDescent="0.25">
      <c r="B21" s="5" t="s">
        <v>7</v>
      </c>
      <c r="C21" s="17">
        <f>SUM(C6:C19)</f>
        <v>848000</v>
      </c>
      <c r="D21" s="16"/>
      <c r="E21" s="16"/>
      <c r="F21" s="5" t="s">
        <v>7</v>
      </c>
      <c r="G21" s="17">
        <f>SUM(G18:G20)</f>
        <v>9600</v>
      </c>
      <c r="H21" s="17"/>
      <c r="I21" s="15"/>
    </row>
    <row r="22" spans="2:14" x14ac:dyDescent="0.25">
      <c r="B22" s="4"/>
      <c r="C22" s="16"/>
      <c r="D22" s="16"/>
      <c r="E22" s="16"/>
      <c r="F22" s="4"/>
      <c r="G22" s="16"/>
      <c r="H22" s="16"/>
      <c r="I22" s="15"/>
    </row>
    <row r="23" spans="2:14" x14ac:dyDescent="0.25">
      <c r="B23" s="5"/>
      <c r="C23" s="17"/>
      <c r="D23" s="16"/>
      <c r="E23" s="16"/>
      <c r="F23" s="3"/>
      <c r="G23" s="17"/>
      <c r="H23" s="17"/>
      <c r="I23" s="15"/>
    </row>
    <row r="24" spans="2:14" x14ac:dyDescent="0.25">
      <c r="B24" s="4"/>
      <c r="C24" s="16"/>
      <c r="D24" s="16"/>
      <c r="E24" s="16"/>
      <c r="F24" s="4" t="s">
        <v>75</v>
      </c>
      <c r="G24" s="24">
        <v>50000</v>
      </c>
      <c r="H24" s="16"/>
      <c r="I24" s="15" t="s">
        <v>88</v>
      </c>
    </row>
    <row r="25" spans="2:14" x14ac:dyDescent="0.25">
      <c r="B25" s="4"/>
      <c r="C25" s="16"/>
      <c r="D25" s="16"/>
      <c r="E25" s="16"/>
      <c r="F25" s="1"/>
      <c r="G25" s="16"/>
      <c r="H25" s="16"/>
      <c r="I25" s="15"/>
      <c r="N25" s="1"/>
    </row>
    <row r="26" spans="2:14" x14ac:dyDescent="0.25">
      <c r="B26" s="3" t="s">
        <v>17</v>
      </c>
      <c r="C26" s="16"/>
      <c r="D26" s="16"/>
      <c r="E26" s="16"/>
      <c r="F26" s="18"/>
      <c r="G26" s="17"/>
      <c r="H26" s="17"/>
      <c r="I26" s="15"/>
    </row>
    <row r="27" spans="2:14" x14ac:dyDescent="0.25">
      <c r="B27" s="4" t="s">
        <v>51</v>
      </c>
      <c r="C27" s="16">
        <v>1500</v>
      </c>
      <c r="D27" s="36"/>
      <c r="E27" s="36"/>
      <c r="F27" s="1"/>
      <c r="G27" s="16"/>
      <c r="H27" s="16"/>
      <c r="I27" s="15"/>
    </row>
    <row r="28" spans="2:14" x14ac:dyDescent="0.25">
      <c r="B28" s="4" t="s">
        <v>52</v>
      </c>
      <c r="C28" s="16">
        <v>1500</v>
      </c>
      <c r="D28" s="37"/>
      <c r="E28" s="37"/>
      <c r="F28" s="1"/>
      <c r="G28" s="16"/>
      <c r="H28" s="16"/>
      <c r="I28" s="15"/>
    </row>
    <row r="29" spans="2:14" x14ac:dyDescent="0.25">
      <c r="B29" s="4"/>
      <c r="C29" s="16"/>
      <c r="D29" s="15"/>
      <c r="E29" s="15"/>
      <c r="F29" s="1"/>
      <c r="G29" s="16"/>
      <c r="H29" s="16"/>
      <c r="I29" s="15"/>
    </row>
    <row r="30" spans="2:14" x14ac:dyDescent="0.25">
      <c r="B30" s="5" t="s">
        <v>7</v>
      </c>
      <c r="C30" s="17">
        <f>SUM(C27:C29)</f>
        <v>3000</v>
      </c>
      <c r="D30" s="16"/>
      <c r="E30" s="16"/>
      <c r="F30" s="1"/>
      <c r="G30" s="16"/>
      <c r="H30" s="16"/>
      <c r="I30" s="15"/>
    </row>
    <row r="31" spans="2:14" x14ac:dyDescent="0.25">
      <c r="B31" s="4"/>
      <c r="C31" s="16"/>
      <c r="D31" s="16"/>
      <c r="E31" s="16"/>
      <c r="F31" s="1"/>
      <c r="G31" s="16"/>
      <c r="H31" s="16"/>
      <c r="I31" s="15"/>
    </row>
    <row r="32" spans="2:14" x14ac:dyDescent="0.25">
      <c r="B32" s="3"/>
      <c r="C32" s="16"/>
      <c r="D32" s="16"/>
      <c r="E32" s="16"/>
      <c r="F32" s="1"/>
      <c r="G32" s="16"/>
      <c r="H32" s="16"/>
      <c r="I32" s="15"/>
    </row>
    <row r="33" spans="2:9" x14ac:dyDescent="0.25">
      <c r="B33" s="4"/>
      <c r="C33" s="15"/>
      <c r="D33" s="16"/>
      <c r="E33" s="16"/>
      <c r="F33" s="1"/>
      <c r="G33" s="16"/>
      <c r="H33" s="16"/>
      <c r="I33" s="15"/>
    </row>
    <row r="34" spans="2:9" x14ac:dyDescent="0.25">
      <c r="B34" s="5"/>
      <c r="C34" s="17"/>
      <c r="D34" s="16"/>
      <c r="E34" s="16"/>
      <c r="F34" s="1"/>
      <c r="G34" s="16"/>
      <c r="H34" s="16"/>
      <c r="I34" s="15"/>
    </row>
    <row r="35" spans="2:9" x14ac:dyDescent="0.25">
      <c r="B35" s="3"/>
      <c r="C35" s="16"/>
      <c r="D35" s="16"/>
      <c r="E35" s="16"/>
      <c r="F35" s="1"/>
      <c r="G35" s="16"/>
      <c r="H35" s="16"/>
      <c r="I35" s="15"/>
    </row>
    <row r="36" spans="2:9" x14ac:dyDescent="0.25">
      <c r="B36" s="4"/>
      <c r="C36" s="15"/>
      <c r="D36" s="15"/>
      <c r="E36" s="15"/>
      <c r="G36" s="15"/>
      <c r="H36" s="15"/>
      <c r="I36" s="15"/>
    </row>
    <row r="37" spans="2:9" x14ac:dyDescent="0.25">
      <c r="B37" s="5"/>
      <c r="C37" s="17"/>
      <c r="D37" s="15"/>
      <c r="E37" s="15"/>
      <c r="G37" s="15"/>
      <c r="H37" s="15"/>
      <c r="I37" s="15"/>
    </row>
    <row r="38" spans="2:9" x14ac:dyDescent="0.25">
      <c r="B38" s="6" t="s">
        <v>24</v>
      </c>
      <c r="C38" s="6">
        <f>C30+C21</f>
        <v>851000</v>
      </c>
      <c r="D38" s="7"/>
      <c r="E38" s="19"/>
      <c r="F38" s="6" t="s">
        <v>24</v>
      </c>
      <c r="G38" s="6">
        <f>G8+G16+G21+G24</f>
        <v>851000</v>
      </c>
      <c r="H38" s="22"/>
      <c r="I38" s="8"/>
    </row>
  </sheetData>
  <mergeCells count="5">
    <mergeCell ref="B1:I1"/>
    <mergeCell ref="B3:D3"/>
    <mergeCell ref="F3:I3"/>
    <mergeCell ref="D27:D28"/>
    <mergeCell ref="E27:E28"/>
  </mergeCells>
  <pageMargins left="0.78749999999999998" right="0.78749999999999998" top="1.05277777777778" bottom="1.05277777777778" header="0.78749999999999998" footer="0.78749999999999998"/>
  <pageSetup paperSize="9" scale="86" firstPageNumber="0" orientation="portrait" r:id="rId1"/>
  <headerFooter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FDC1A-A853-4038-A83D-5E5DA8D486CE}">
  <sheetPr>
    <pageSetUpPr fitToPage="1"/>
  </sheetPr>
  <dimension ref="B1:N45"/>
  <sheetViews>
    <sheetView zoomScaleNormal="100" workbookViewId="0">
      <selection activeCell="N29" sqref="N29"/>
    </sheetView>
  </sheetViews>
  <sheetFormatPr baseColWidth="10" defaultColWidth="9.140625" defaultRowHeight="15" x14ac:dyDescent="0.25"/>
  <cols>
    <col min="1" max="1" width="4.28515625" customWidth="1"/>
    <col min="2" max="2" width="35.5703125" bestFit="1" customWidth="1"/>
    <col min="3" max="3" width="10" customWidth="1"/>
    <col min="4" max="4" width="11.7109375" customWidth="1"/>
    <col min="5" max="5" width="34.140625" bestFit="1" customWidth="1"/>
    <col min="6" max="6" width="27.42578125" bestFit="1" customWidth="1"/>
    <col min="7" max="7" width="12" customWidth="1"/>
    <col min="8" max="8" width="11.42578125" customWidth="1"/>
    <col min="9" max="9" width="13.140625" bestFit="1" customWidth="1"/>
    <col min="10" max="10" width="8.85546875" customWidth="1"/>
  </cols>
  <sheetData>
    <row r="1" spans="2:12" x14ac:dyDescent="0.25">
      <c r="B1" s="34" t="s">
        <v>87</v>
      </c>
      <c r="C1" s="34"/>
      <c r="D1" s="34"/>
      <c r="E1" s="34"/>
      <c r="F1" s="34"/>
      <c r="G1" s="34"/>
      <c r="H1" s="34"/>
      <c r="I1" s="34"/>
      <c r="J1" s="32"/>
    </row>
    <row r="2" spans="2:12" x14ac:dyDescent="0.25">
      <c r="B2" s="1"/>
      <c r="C2" s="1"/>
      <c r="D2" s="1"/>
      <c r="E2" s="1"/>
      <c r="F2" s="1"/>
      <c r="G2" s="1"/>
      <c r="H2" s="1"/>
    </row>
    <row r="3" spans="2:12" ht="13.9" customHeight="1" x14ac:dyDescent="0.25">
      <c r="B3" s="35" t="s">
        <v>1</v>
      </c>
      <c r="C3" s="35"/>
      <c r="D3" s="35"/>
      <c r="E3" s="33"/>
      <c r="F3" s="35" t="s">
        <v>2</v>
      </c>
      <c r="G3" s="35"/>
      <c r="H3" s="35"/>
      <c r="I3" s="35"/>
      <c r="J3" s="18"/>
    </row>
    <row r="4" spans="2:12" ht="13.9" customHeight="1" x14ac:dyDescent="0.25">
      <c r="B4" s="26"/>
      <c r="C4" s="14" t="s">
        <v>25</v>
      </c>
      <c r="D4" s="14" t="s">
        <v>26</v>
      </c>
      <c r="E4" s="14" t="s">
        <v>27</v>
      </c>
      <c r="F4" s="5"/>
      <c r="G4" s="14" t="s">
        <v>25</v>
      </c>
      <c r="H4" s="14" t="s">
        <v>26</v>
      </c>
      <c r="I4" s="14" t="s">
        <v>27</v>
      </c>
      <c r="J4" s="32"/>
    </row>
    <row r="5" spans="2:12" x14ac:dyDescent="0.25">
      <c r="B5" s="27" t="s">
        <v>3</v>
      </c>
      <c r="C5" s="16"/>
      <c r="D5" s="16"/>
      <c r="E5" s="16"/>
      <c r="F5" s="3" t="s">
        <v>4</v>
      </c>
      <c r="G5" s="16"/>
      <c r="H5" s="16"/>
      <c r="I5" s="15"/>
    </row>
    <row r="6" spans="2:12" x14ac:dyDescent="0.25">
      <c r="B6" s="27" t="s">
        <v>5</v>
      </c>
      <c r="C6" s="16">
        <v>10000</v>
      </c>
      <c r="D6" s="16"/>
      <c r="E6" s="16"/>
      <c r="F6" s="4"/>
      <c r="G6" s="16"/>
      <c r="H6" s="16"/>
      <c r="I6" s="15"/>
    </row>
    <row r="7" spans="2:12" x14ac:dyDescent="0.25">
      <c r="B7" s="27"/>
      <c r="C7" s="16"/>
      <c r="D7" s="16"/>
      <c r="E7" s="16"/>
      <c r="F7" s="4" t="s">
        <v>6</v>
      </c>
      <c r="G7" s="16">
        <v>60800</v>
      </c>
      <c r="H7" s="16"/>
      <c r="I7" s="15"/>
    </row>
    <row r="8" spans="2:12" x14ac:dyDescent="0.25">
      <c r="B8" s="27" t="s">
        <v>7</v>
      </c>
      <c r="C8" s="24">
        <f>SUM(C6:C7)</f>
        <v>10000</v>
      </c>
      <c r="D8" s="24"/>
      <c r="E8" s="16"/>
      <c r="F8" s="5" t="s">
        <v>7</v>
      </c>
      <c r="G8" s="17">
        <f>SUM(G6:G7)</f>
        <v>60800</v>
      </c>
      <c r="H8" s="17"/>
      <c r="I8" s="15"/>
    </row>
    <row r="9" spans="2:12" x14ac:dyDescent="0.25">
      <c r="B9" s="27"/>
      <c r="C9" s="16"/>
      <c r="D9" s="16"/>
      <c r="E9" s="16"/>
      <c r="F9" s="3" t="s">
        <v>8</v>
      </c>
      <c r="G9" s="16"/>
      <c r="H9" s="16"/>
      <c r="I9" s="15"/>
    </row>
    <row r="10" spans="2:12" x14ac:dyDescent="0.25">
      <c r="B10" s="27" t="s">
        <v>9</v>
      </c>
      <c r="C10" s="16"/>
      <c r="D10" s="16"/>
      <c r="E10" s="16"/>
      <c r="F10" s="4"/>
      <c r="G10" s="16"/>
      <c r="H10" s="16"/>
      <c r="I10" s="15"/>
    </row>
    <row r="11" spans="2:12" x14ac:dyDescent="0.25">
      <c r="B11" s="27" t="s">
        <v>10</v>
      </c>
      <c r="C11" s="16">
        <v>6000</v>
      </c>
      <c r="D11" s="16"/>
      <c r="E11" s="16"/>
      <c r="F11" s="4" t="s">
        <v>11</v>
      </c>
      <c r="G11" s="16">
        <v>4000</v>
      </c>
      <c r="H11" s="16"/>
      <c r="I11" s="15"/>
    </row>
    <row r="12" spans="2:12" x14ac:dyDescent="0.25">
      <c r="B12" s="27" t="s">
        <v>12</v>
      </c>
      <c r="C12" s="16">
        <v>4000</v>
      </c>
      <c r="D12" s="16"/>
      <c r="E12" s="16"/>
      <c r="F12" s="4"/>
      <c r="G12" s="16"/>
      <c r="H12" s="16"/>
      <c r="I12" s="15"/>
    </row>
    <row r="13" spans="2:12" x14ac:dyDescent="0.25">
      <c r="B13" s="27" t="s">
        <v>13</v>
      </c>
      <c r="C13" s="16">
        <v>3000</v>
      </c>
      <c r="D13" s="16"/>
      <c r="E13" s="16"/>
      <c r="F13" s="4"/>
      <c r="G13" s="16"/>
      <c r="H13" s="16"/>
      <c r="I13" s="15"/>
    </row>
    <row r="14" spans="2:12" x14ac:dyDescent="0.25">
      <c r="B14" s="27" t="s">
        <v>14</v>
      </c>
      <c r="C14" s="16">
        <v>6000</v>
      </c>
      <c r="D14" s="16"/>
      <c r="E14" s="16"/>
      <c r="F14" s="10"/>
      <c r="G14" s="16"/>
      <c r="H14" s="16"/>
      <c r="I14" s="15"/>
    </row>
    <row r="15" spans="2:12" x14ac:dyDescent="0.25">
      <c r="B15" s="27" t="s">
        <v>7</v>
      </c>
      <c r="C15" s="24">
        <f>SUM(C11:C14)</f>
        <v>19000</v>
      </c>
      <c r="D15" s="24"/>
      <c r="E15" s="16"/>
      <c r="F15" s="5" t="s">
        <v>7</v>
      </c>
      <c r="G15" s="17">
        <f>SUM(G10:G13)</f>
        <v>4000</v>
      </c>
      <c r="H15" s="17"/>
      <c r="I15" s="15"/>
      <c r="L15" s="11"/>
    </row>
    <row r="16" spans="2:12" x14ac:dyDescent="0.25">
      <c r="B16" s="27"/>
      <c r="C16" s="16"/>
      <c r="D16" s="16"/>
      <c r="E16" s="16"/>
      <c r="F16" s="5"/>
      <c r="G16" s="17"/>
      <c r="H16" s="17"/>
      <c r="I16" s="15"/>
    </row>
    <row r="17" spans="2:14" x14ac:dyDescent="0.25">
      <c r="B17" s="27" t="s">
        <v>15</v>
      </c>
      <c r="C17" s="16">
        <v>8000</v>
      </c>
      <c r="D17" s="16"/>
      <c r="E17" s="16"/>
      <c r="F17" s="21"/>
      <c r="G17" s="16"/>
      <c r="H17" s="16"/>
      <c r="I17" s="15"/>
    </row>
    <row r="18" spans="2:14" x14ac:dyDescent="0.25">
      <c r="B18" s="27" t="s">
        <v>16</v>
      </c>
      <c r="C18" s="16">
        <v>9000</v>
      </c>
      <c r="D18" s="16"/>
      <c r="E18" s="16" t="s">
        <v>80</v>
      </c>
      <c r="F18" s="1"/>
      <c r="G18" s="16"/>
      <c r="H18" s="16"/>
      <c r="I18" s="15"/>
    </row>
    <row r="19" spans="2:14" x14ac:dyDescent="0.25">
      <c r="B19" s="27" t="s">
        <v>7</v>
      </c>
      <c r="C19" s="24">
        <f>SUM(C17:C18)</f>
        <v>17000</v>
      </c>
      <c r="D19" s="24"/>
      <c r="E19" s="16"/>
      <c r="F19" s="1"/>
      <c r="G19" s="16"/>
      <c r="H19" s="16"/>
      <c r="I19" s="15"/>
    </row>
    <row r="20" spans="2:14" x14ac:dyDescent="0.25">
      <c r="B20" s="27"/>
      <c r="C20" s="16"/>
      <c r="D20" s="16"/>
      <c r="E20" s="16"/>
      <c r="F20" s="18"/>
      <c r="G20" s="17"/>
      <c r="H20" s="17"/>
      <c r="I20" s="15"/>
    </row>
    <row r="21" spans="2:14" x14ac:dyDescent="0.25">
      <c r="B21" s="27" t="s">
        <v>17</v>
      </c>
      <c r="C21" s="16"/>
      <c r="D21" s="16"/>
      <c r="E21" s="16"/>
      <c r="F21" s="1"/>
      <c r="G21" s="16"/>
      <c r="H21" s="16"/>
      <c r="I21" s="15"/>
    </row>
    <row r="22" spans="2:14" x14ac:dyDescent="0.25">
      <c r="B22" s="27"/>
      <c r="C22" s="16"/>
      <c r="D22" s="16"/>
      <c r="E22" s="16"/>
      <c r="F22" s="21"/>
      <c r="G22" s="17"/>
      <c r="H22" s="17"/>
      <c r="I22" s="15"/>
    </row>
    <row r="23" spans="2:14" x14ac:dyDescent="0.25">
      <c r="B23" s="27" t="s">
        <v>18</v>
      </c>
      <c r="C23" s="16">
        <v>1000</v>
      </c>
      <c r="D23" s="16"/>
      <c r="E23" s="16"/>
      <c r="F23" s="1"/>
      <c r="G23" s="16"/>
      <c r="H23" s="16"/>
      <c r="I23" s="15"/>
    </row>
    <row r="24" spans="2:14" x14ac:dyDescent="0.25">
      <c r="B24" s="27" t="s">
        <v>7</v>
      </c>
      <c r="C24" s="24">
        <f>SUM(C22:C23)</f>
        <v>1000</v>
      </c>
      <c r="D24" s="24"/>
      <c r="E24" s="16"/>
      <c r="F24" s="1"/>
      <c r="G24" s="16"/>
      <c r="H24" s="16"/>
      <c r="I24" s="15"/>
      <c r="N24" s="1"/>
    </row>
    <row r="25" spans="2:14" x14ac:dyDescent="0.25">
      <c r="B25" s="27"/>
      <c r="C25" s="16"/>
      <c r="D25" s="16"/>
      <c r="E25" s="16"/>
      <c r="F25" s="18"/>
      <c r="G25" s="17"/>
      <c r="H25" s="17"/>
      <c r="I25" s="15"/>
    </row>
    <row r="26" spans="2:14" x14ac:dyDescent="0.25">
      <c r="B26" s="28" t="s">
        <v>19</v>
      </c>
      <c r="C26" s="16"/>
      <c r="D26" s="16"/>
      <c r="E26" s="16"/>
      <c r="F26" s="1"/>
      <c r="G26" s="16"/>
      <c r="H26" s="16"/>
      <c r="I26" s="15"/>
    </row>
    <row r="27" spans="2:14" x14ac:dyDescent="0.25">
      <c r="B27" s="28" t="s">
        <v>1</v>
      </c>
      <c r="C27" s="15">
        <v>12000</v>
      </c>
      <c r="D27" s="15"/>
      <c r="E27" s="15"/>
      <c r="F27" s="1"/>
      <c r="G27" s="16"/>
      <c r="H27" s="16"/>
      <c r="I27" s="15"/>
    </row>
    <row r="28" spans="2:14" x14ac:dyDescent="0.25">
      <c r="B28" s="27" t="s">
        <v>7</v>
      </c>
      <c r="C28" s="25">
        <f>SUM(C27:C27)</f>
        <v>12000</v>
      </c>
      <c r="D28" s="25"/>
      <c r="E28" s="15"/>
      <c r="F28" s="1"/>
      <c r="G28" s="16"/>
      <c r="H28" s="16"/>
      <c r="I28" s="15"/>
    </row>
    <row r="29" spans="2:14" x14ac:dyDescent="0.25">
      <c r="B29" s="27"/>
      <c r="C29" s="16"/>
      <c r="D29" s="16"/>
      <c r="E29" s="16"/>
      <c r="F29" s="1"/>
      <c r="G29" s="16"/>
      <c r="H29" s="16"/>
      <c r="I29" s="15"/>
    </row>
    <row r="30" spans="2:14" x14ac:dyDescent="0.25">
      <c r="B30" s="27"/>
      <c r="C30" s="16"/>
      <c r="D30" s="16"/>
      <c r="E30" s="16"/>
      <c r="F30" s="1"/>
      <c r="G30" s="16"/>
      <c r="H30" s="16"/>
      <c r="I30" s="15"/>
    </row>
    <row r="31" spans="2:14" x14ac:dyDescent="0.25">
      <c r="B31" s="27" t="s">
        <v>20</v>
      </c>
      <c r="C31" s="16"/>
      <c r="D31" s="16"/>
      <c r="E31" s="16"/>
      <c r="F31" s="1"/>
      <c r="G31" s="16"/>
      <c r="H31" s="16"/>
      <c r="I31" s="15"/>
    </row>
    <row r="32" spans="2:14" x14ac:dyDescent="0.25">
      <c r="B32" s="27"/>
      <c r="C32" s="16"/>
      <c r="D32" s="16"/>
      <c r="E32" s="16"/>
      <c r="F32" s="1"/>
      <c r="G32" s="16"/>
      <c r="H32" s="16"/>
      <c r="I32" s="15"/>
    </row>
    <row r="33" spans="2:11" x14ac:dyDescent="0.25">
      <c r="B33" s="27" t="s">
        <v>21</v>
      </c>
      <c r="C33" s="16">
        <v>200</v>
      </c>
      <c r="D33" s="16"/>
      <c r="E33" s="16"/>
      <c r="F33" s="1"/>
      <c r="G33" s="16"/>
      <c r="H33" s="16"/>
      <c r="I33" s="15"/>
    </row>
    <row r="34" spans="2:11" x14ac:dyDescent="0.25">
      <c r="B34" s="27" t="s">
        <v>22</v>
      </c>
      <c r="C34" s="16">
        <v>600</v>
      </c>
      <c r="D34" s="16"/>
      <c r="E34" s="16"/>
      <c r="F34" s="1"/>
      <c r="G34" s="16"/>
      <c r="H34" s="16"/>
      <c r="I34" s="15"/>
    </row>
    <row r="35" spans="2:11" x14ac:dyDescent="0.25">
      <c r="B35" s="27" t="s">
        <v>23</v>
      </c>
      <c r="C35" s="16">
        <v>5000</v>
      </c>
      <c r="D35" s="16"/>
      <c r="E35" s="16"/>
      <c r="F35" s="1"/>
      <c r="G35" s="16"/>
      <c r="H35" s="16"/>
      <c r="I35" s="15"/>
    </row>
    <row r="36" spans="2:11" x14ac:dyDescent="0.25">
      <c r="B36" s="27"/>
      <c r="C36" s="16"/>
      <c r="D36" s="16"/>
      <c r="E36" s="16"/>
      <c r="F36" s="1"/>
      <c r="G36" s="16"/>
      <c r="H36" s="16"/>
      <c r="I36" s="15"/>
    </row>
    <row r="37" spans="2:11" x14ac:dyDescent="0.25">
      <c r="B37" s="27" t="s">
        <v>7</v>
      </c>
      <c r="C37" s="24">
        <f>SUM(C33:C36)</f>
        <v>5800</v>
      </c>
      <c r="D37" s="24"/>
      <c r="E37" s="16"/>
      <c r="F37" s="1"/>
      <c r="G37" s="16"/>
      <c r="H37" s="16"/>
      <c r="I37" s="15"/>
    </row>
    <row r="38" spans="2:11" x14ac:dyDescent="0.25">
      <c r="B38" s="27"/>
      <c r="C38" s="16"/>
      <c r="D38" s="16"/>
      <c r="E38" s="16"/>
      <c r="F38" s="1"/>
      <c r="G38" s="16"/>
      <c r="H38" s="16"/>
      <c r="I38" s="15"/>
    </row>
    <row r="39" spans="2:11" x14ac:dyDescent="0.25">
      <c r="B39" s="27"/>
      <c r="C39" s="16"/>
      <c r="D39" s="16"/>
      <c r="E39" s="16"/>
      <c r="F39" s="1"/>
      <c r="G39" s="16"/>
      <c r="H39" s="16"/>
      <c r="I39" s="15"/>
    </row>
    <row r="40" spans="2:11" x14ac:dyDescent="0.25">
      <c r="B40" s="29"/>
      <c r="C40" s="17"/>
      <c r="D40" s="16"/>
      <c r="E40" s="16"/>
      <c r="F40" s="1"/>
      <c r="G40" s="16"/>
      <c r="H40" s="16"/>
      <c r="I40" s="15"/>
    </row>
    <row r="41" spans="2:11" x14ac:dyDescent="0.25">
      <c r="B41" s="27"/>
      <c r="C41" s="16"/>
      <c r="D41" s="16"/>
      <c r="E41" s="16"/>
      <c r="F41" s="1"/>
      <c r="G41" s="16"/>
      <c r="H41" s="16"/>
      <c r="I41" s="15"/>
    </row>
    <row r="42" spans="2:11" x14ac:dyDescent="0.25">
      <c r="B42" s="30"/>
      <c r="C42" s="16"/>
      <c r="D42" s="16"/>
      <c r="E42" s="16"/>
      <c r="F42" s="1"/>
      <c r="G42" s="16"/>
      <c r="H42" s="16"/>
      <c r="I42" s="15"/>
    </row>
    <row r="43" spans="2:11" x14ac:dyDescent="0.25">
      <c r="B43" s="27"/>
      <c r="C43" s="15"/>
      <c r="D43" s="15"/>
      <c r="E43" s="15"/>
      <c r="G43" s="15"/>
      <c r="H43" s="15"/>
      <c r="I43" s="15"/>
    </row>
    <row r="44" spans="2:11" x14ac:dyDescent="0.25">
      <c r="B44" s="31"/>
      <c r="C44" s="17"/>
      <c r="D44" s="15"/>
      <c r="E44" s="15"/>
      <c r="G44" s="15"/>
      <c r="H44" s="15"/>
      <c r="I44" s="15"/>
    </row>
    <row r="45" spans="2:11" x14ac:dyDescent="0.25">
      <c r="B45" s="6" t="s">
        <v>24</v>
      </c>
      <c r="C45" s="6">
        <f>C8+C15+C19+C24+C28+C37</f>
        <v>64800</v>
      </c>
      <c r="D45" s="7">
        <f>D37+D28+D24+D19+D15+D8</f>
        <v>0</v>
      </c>
      <c r="E45" s="19"/>
      <c r="F45" s="6" t="s">
        <v>24</v>
      </c>
      <c r="G45" s="6">
        <f>G8+G15+G20+G22</f>
        <v>64800</v>
      </c>
      <c r="H45" s="22">
        <f>H8+H15</f>
        <v>0</v>
      </c>
      <c r="I45" s="8"/>
      <c r="J45" s="20"/>
      <c r="K45" s="9"/>
    </row>
  </sheetData>
  <mergeCells count="3">
    <mergeCell ref="B1:I1"/>
    <mergeCell ref="B3:D3"/>
    <mergeCell ref="F3:I3"/>
  </mergeCells>
  <pageMargins left="0.78749999999999998" right="0.78749999999999998" top="1.05277777777778" bottom="1.05277777777778" header="0.78749999999999998" footer="0.78749999999999998"/>
  <pageSetup paperSize="9" scale="86" firstPageNumber="0" orientation="portrait" r:id="rId1"/>
  <headerFooter>
    <oddHeader>&amp;C&amp;"Times New Roman,Normal"&amp;12&amp;A</oddHeader>
    <oddFooter>&amp;C&amp;"Times New Roman,Normal"&amp;12Page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72de9b-3ad9-4991-a252-a4297829d798" xsi:nil="true"/>
    <lcf76f155ced4ddcb4097134ff3c332f xmlns="e68b7269-7a16-4eab-86ad-a3d3585f86d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8E27F7C03D6C46B093AE6B8C342B3A" ma:contentTypeVersion="12" ma:contentTypeDescription="Crée un document." ma:contentTypeScope="" ma:versionID="16290fc3d19748e06f5cee14a757dc23">
  <xsd:schema xmlns:xsd="http://www.w3.org/2001/XMLSchema" xmlns:xs="http://www.w3.org/2001/XMLSchema" xmlns:p="http://schemas.microsoft.com/office/2006/metadata/properties" xmlns:ns2="e68b7269-7a16-4eab-86ad-a3d3585f86da" xmlns:ns3="3972de9b-3ad9-4991-a252-a4297829d798" targetNamespace="http://schemas.microsoft.com/office/2006/metadata/properties" ma:root="true" ma:fieldsID="794eb5b96289fc58ce876158166f5790" ns2:_="" ns3:_="">
    <xsd:import namespace="e68b7269-7a16-4eab-86ad-a3d3585f86da"/>
    <xsd:import namespace="3972de9b-3ad9-4991-a252-a4297829d7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b7269-7a16-4eab-86ad-a3d3585f8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2de9b-3ad9-4991-a252-a4297829d79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eb2cca8-8519-41e5-a90c-dc693fbfc1cd}" ma:internalName="TaxCatchAll" ma:showField="CatchAllData" ma:web="3972de9b-3ad9-4991-a252-a4297829d7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8FA225-A9D3-45BA-B3CA-6E4D65AD4E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96020F-A94F-4CAB-AE4C-77F521B4B7AE}">
  <ds:schemaRefs>
    <ds:schemaRef ds:uri="http://schemas.microsoft.com/office/2006/metadata/properties"/>
    <ds:schemaRef ds:uri="http://schemas.microsoft.com/office/infopath/2007/PartnerControls"/>
    <ds:schemaRef ds:uri="3972de9b-3ad9-4991-a252-a4297829d798"/>
    <ds:schemaRef ds:uri="e68b7269-7a16-4eab-86ad-a3d3585f86da"/>
  </ds:schemaRefs>
</ds:datastoreItem>
</file>

<file path=customXml/itemProps3.xml><?xml version="1.0" encoding="utf-8"?>
<ds:datastoreItem xmlns:ds="http://schemas.openxmlformats.org/officeDocument/2006/customXml" ds:itemID="{7C936060-B8CB-4114-93E6-CDC6939F9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8b7269-7a16-4eab-86ad-a3d3585f86da"/>
    <ds:schemaRef ds:uri="3972de9b-3ad9-4991-a252-a4297829d7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Prévisionnel FF 2025 revu 2026</vt:lpstr>
      <vt:lpstr>Prévisionnel ASC2025 revu 2026 </vt:lpstr>
      <vt:lpstr>Prévisionnel ASC2026 projet</vt:lpstr>
      <vt:lpstr>Prévisionnel FF 2026 projet</vt:lpstr>
    </vt:vector>
  </TitlesOfParts>
  <Manager/>
  <Company>CNAF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Dorothee DOYEN 623</dc:creator>
  <cp:keywords/>
  <dc:description/>
  <cp:lastModifiedBy>Samuel TOMASI 623</cp:lastModifiedBy>
  <cp:revision>8</cp:revision>
  <dcterms:created xsi:type="dcterms:W3CDTF">2020-06-17T08:33:10Z</dcterms:created>
  <dcterms:modified xsi:type="dcterms:W3CDTF">2026-05-18T08:05:59Z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CNAF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0x010100B98E27F7C03D6C46B093AE6B8C342B3A</vt:lpwstr>
  </property>
  <property fmtid="{D5CDD505-2E9C-101B-9397-08002B2CF9AE}" pid="10" name="MediaServiceImageTags">
    <vt:lpwstr/>
  </property>
</Properties>
</file>